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務係（旧財政）\情報開示推進(財政情報資料集)\33財政状況資料集＜R4＞\【財政状況資料集】_014729_幌加内町_2022（2回目）\"/>
    </mc:Choice>
  </mc:AlternateContent>
  <xr:revisionPtr revIDLastSave="0" documentId="13_ncr:1_{FF4E1780-203E-4C19-AD85-01DD65B27422}" xr6:coauthVersionLast="45" xr6:coauthVersionMax="45" xr10:uidLastSave="{00000000-0000-0000-0000-000000000000}"/>
  <bookViews>
    <workbookView xWindow="-120" yWindow="-120" windowWidth="29040" windowHeight="1584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E35" i="10" s="1"/>
  <c r="BW34" i="10" s="1"/>
  <c r="BW35" i="10" s="1"/>
  <c r="BW36" i="10" s="1"/>
  <c r="BW37" i="10" s="1"/>
  <c r="CO34" i="10" l="1"/>
</calcChain>
</file>

<file path=xl/sharedStrings.xml><?xml version="1.0" encoding="utf-8"?>
<sst xmlns="http://schemas.openxmlformats.org/spreadsheetml/2006/main" count="1155" uniqueCount="597">
  <si>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</si>
  <si>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</si>
  <si>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</si>
  <si>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</si>
  <si>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</si>
  <si>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</si>
  <si>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</si>
  <si>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</si>
  <si>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</si>
  <si>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</si>
  <si>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</si>
  <si>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</si>
  <si>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</si>
  <si>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</si>
  <si>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</si>
  <si>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</si>
  <si>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</si>
  <si>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</si>
  <si>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</si>
  <si>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</si>
  <si>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</si>
  <si>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</si>
  <si>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</si>
  <si>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</si>
  <si>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</si>
  <si>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</si>
  <si>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</si>
  <si>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</si>
  <si>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</si>
  <si>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</si>
  <si>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</si>
  <si>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</si>
  <si>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</si>
  <si>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</si>
  <si>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</si>
  <si>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</si>
  <si>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</si>
  <si>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</si>
  <si>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</si>
  <si>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</si>
  <si>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</si>
  <si>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</si>
  <si>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</si>
  <si>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</si>
  <si>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</si>
  <si>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</si>
  <si>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</si>
  <si>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</si>
  <si>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</si>
  <si>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</si>
  <si>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</si>
  <si>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</si>
  <si>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</si>
  <si>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</si>
  <si>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</si>
  <si>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</si>
  <si>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</si>
  <si>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</si>
  <si>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</si>
  <si>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</si>
  <si>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</si>
  <si>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</si>
  <si>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</si>
  <si>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</si>
  <si>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</si>
  <si>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</si>
  <si>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</si>
  <si>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</si>
  <si>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</si>
  <si>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</si>
  <si>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</si>
  <si>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</si>
  <si>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</si>
  <si>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</si>
  <si>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</si>
  <si>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</si>
  <si>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</si>
  <si>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</si>
  <si>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</si>
  <si>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</si>
  <si>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</si>
  <si>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</si>
  <si>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</si>
  <si>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</si>
  <si>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</si>
  <si>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</si>
  <si>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</si>
  <si>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</si>
  <si>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</si>
  <si>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</si>
  <si>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</si>
  <si>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</si>
  <si>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</si>
  <si>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</si>
  <si>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</si>
  <si>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</si>
  <si>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</si>
  <si>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</si>
  <si>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</si>
  <si>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</si>
  <si>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</si>
  <si>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</si>
  <si>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</si>
  <si>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</si>
  <si>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</si>
  <si>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</si>
  <si>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</si>
  <si>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</si>
  <si>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</si>
  <si>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</si>
  <si>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</si>
  <si>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</si>
  <si>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</si>
  <si>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</si>
  <si>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</si>
  <si>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</si>
  <si>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</si>
  <si>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</si>
  <si>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</si>
  <si>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</si>
  <si>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</si>
  <si>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</si>
  <si>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</si>
  <si>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</si>
  <si>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</si>
  <si>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</si>
  <si>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</si>
  <si>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</si>
  <si>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</si>
  <si>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</si>
  <si>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</si>
  <si>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</si>
  <si>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</si>
  <si>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</si>
  <si>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</si>
  <si>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</si>
  <si>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</si>
  <si>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</si>
  <si>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</si>
  <si>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</si>
  <si>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</si>
  <si>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</si>
  <si>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</si>
  <si>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</si>
  <si>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</si>
  <si>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</si>
  <si>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</si>
  <si>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</si>
  <si>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</si>
  <si>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</si>
  <si>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</si>
  <si>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</si>
  <si>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</si>
  <si>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</si>
  <si>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</si>
  <si>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</si>
  <si>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</si>
  <si>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</si>
  <si>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</si>
  <si>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</si>
  <si>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</si>
  <si>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</si>
  <si>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</si>
  <si>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</si>
  <si>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</si>
  <si>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</si>
  <si>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</si>
  <si>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</si>
  <si>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</si>
  <si>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</si>
  <si>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</si>
  <si>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</si>
  <si>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</si>
  <si>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</si>
  <si>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</si>
  <si>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</si>
  <si>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</si>
  <si>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</si>
  <si>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</si>
  <si>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</si>
  <si>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</si>
  <si>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</si>
  <si>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</si>
  <si>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</si>
  <si>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</si>
  <si>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</si>
  <si>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</si>
  <si>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</si>
  <si>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</si>
  <si>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</si>
  <si>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</si>
  <si>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</si>
  <si>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</si>
  <si>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</si>
  <si>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</si>
  <si>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</si>
  <si>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</si>
  <si>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</si>
  <si>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</si>
  <si>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</si>
  <si>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</si>
  <si>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</si>
  <si>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</si>
  <si>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</si>
  <si>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</si>
  <si>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</si>
  <si>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</si>
  <si>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</si>
  <si>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</si>
  <si>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</si>
  <si>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</si>
  <si>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</si>
  <si>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</si>
  <si>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</si>
  <si>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</si>
  <si>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</si>
  <si>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</si>
  <si>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</si>
  <si>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</si>
  <si>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北海道幌加内町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</si>
  <si>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</si>
  <si>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</si>
  <si>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</si>
  <si>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</si>
  <si>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</si>
  <si>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</si>
  <si>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</si>
  <si>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</si>
  <si>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</si>
  <si>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</si>
  <si>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</si>
  <si>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</si>
  <si>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</si>
  <si>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</si>
  <si>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</si>
  <si>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</si>
  <si>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</si>
  <si>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</si>
  <si>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</si>
  <si>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</si>
  <si>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</si>
  <si>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</si>
  <si>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</si>
  <si>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</si>
  <si>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</si>
  <si>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</si>
  <si>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</si>
  <si>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</si>
  <si>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</si>
  <si>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</si>
  <si>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</si>
  <si>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</si>
  <si>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</si>
  <si>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</si>
  <si>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</si>
  <si>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</si>
  <si>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</si>
  <si>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</si>
  <si>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</si>
  <si>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</si>
  <si>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</si>
  <si>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</si>
  <si>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</si>
  <si>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</si>
  <si>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</si>
  <si>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</si>
  <si>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</si>
  <si>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</si>
  <si>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</si>
  <si>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</si>
  <si>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</si>
  <si>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</si>
  <si>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</si>
  <si>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</si>
  <si>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</si>
  <si>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</si>
  <si>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</si>
  <si>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</si>
  <si>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</si>
  <si>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</si>
  <si>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</si>
  <si>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</si>
  <si>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</si>
  <si>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</si>
  <si>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</si>
  <si>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</si>
  <si>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</si>
  <si>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</si>
  <si>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</si>
  <si>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</si>
  <si>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</si>
  <si>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</si>
  <si>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</si>
  <si>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</si>
  <si>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</si>
  <si>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</si>
  <si>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</si>
  <si>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</si>
  <si>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</si>
  <si>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</si>
  <si>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</si>
  <si>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</si>
  <si>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</si>
  <si>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</si>
  <si>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</si>
  <si>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</si>
  <si>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</si>
  <si>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</si>
  <si>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</si>
  <si>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</si>
  <si>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</si>
  <si>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</si>
  <si>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</si>
  <si>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</si>
  <si>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</si>
  <si>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</si>
  <si>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</si>
  <si>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</si>
  <si>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</si>
  <si>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</si>
  <si>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</si>
  <si>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</si>
  <si>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</si>
  <si>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</si>
  <si>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</si>
  <si>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</si>
  <si>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</si>
  <si>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</si>
  <si>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</si>
  <si>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</si>
  <si>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</si>
  <si>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</si>
  <si>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</si>
  <si>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</si>
  <si>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</si>
  <si>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</si>
  <si>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</si>
  <si>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</si>
  <si>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</si>
  <si>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</si>
  <si>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</si>
  <si>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</si>
  <si>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</si>
  <si>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</si>
  <si>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</si>
  <si>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</si>
  <si>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</si>
  <si>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</si>
  <si>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</si>
  <si>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</si>
  <si>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</si>
  <si>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</si>
  <si>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</si>
  <si>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</si>
  <si>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</si>
  <si>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</si>
  <si>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</si>
  <si>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</si>
  <si>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</si>
  <si>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</si>
  <si>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</si>
  <si>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</si>
  <si>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</si>
  <si>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</si>
  <si>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</si>
  <si>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</si>
  <si>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</si>
  <si>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</si>
  <si>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</si>
  <si>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</si>
  <si>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</si>
  <si>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</si>
  <si>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北海道幌加内町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</si>
  <si>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</si>
  <si>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</si>
  <si>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</si>
  <si>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</si>
  <si>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</si>
  <si>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</si>
  <si>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</si>
  <si>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</si>
  <si>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</si>
  <si>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</si>
  <si>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</si>
  <si>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</si>
  <si>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</si>
  <si>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</si>
  <si>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</si>
  <si>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</si>
  <si>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</si>
  <si>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</si>
  <si>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</si>
  <si>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</si>
  <si>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</si>
  <si>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</si>
  <si>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</si>
  <si>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</si>
  <si>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</si>
  <si>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</si>
  <si>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</si>
  <si>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</si>
  <si>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</si>
  <si>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</si>
  <si>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</si>
  <si>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</si>
  <si>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</si>
  <si>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</si>
  <si>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</si>
  <si>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</si>
  <si>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</si>
  <si>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</si>
  <si>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</si>
  <si>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</si>
  <si>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</si>
  <si>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</si>
  <si>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</si>
  <si>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</si>
  <si>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</si>
  <si>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</si>
  <si>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</si>
  <si>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</si>
  <si>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</si>
  <si>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</si>
  <si>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</si>
  <si>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</si>
  <si>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</si>
  <si>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</si>
  <si>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</si>
  <si>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</si>
  <si>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</si>
  <si>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</si>
  <si>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</si>
  <si>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</si>
  <si>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</si>
  <si>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</si>
  <si>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</si>
  <si>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</si>
  <si>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</si>
  <si>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</si>
  <si>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</si>
  <si>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</si>
  <si>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</si>
  <si>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</si>
  <si>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</si>
  <si>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</si>
  <si>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</si>
  <si>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</si>
  <si>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</si>
  <si>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</si>
  <si>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</si>
  <si>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</si>
  <si>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</si>
  <si>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</si>
  <si>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</si>
  <si>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</si>
  <si>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</si>
  <si>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</si>
  <si>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</si>
  <si>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</si>
  <si>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</si>
  <si>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</si>
  <si>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</si>
  <si>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</si>
  <si>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</si>
  <si>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</si>
  <si>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</si>
  <si>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</si>
  <si>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</si>
  <si>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</si>
  <si>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</si>
  <si>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</si>
  <si>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</si>
  <si>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</si>
  <si>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</si>
  <si>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</si>
  <si>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</si>
  <si>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</si>
  <si>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</si>
  <si>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</si>
  <si>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</si>
  <si>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</si>
  <si>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</si>
  <si>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</si>
  <si>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</si>
  <si>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</si>
  <si>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</si>
  <si>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</si>
  <si>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</si>
  <si>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</si>
  <si>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</si>
  <si>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</si>
  <si>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</si>
  <si>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</si>
  <si>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</si>
  <si>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</si>
  <si>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</si>
  <si>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</si>
  <si>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</si>
  <si>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</si>
  <si>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</si>
  <si>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</si>
  <si>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</si>
  <si>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</si>
  <si>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</si>
  <si>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</si>
  <si>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</si>
  <si>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</si>
  <si>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</si>
  <si>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</si>
  <si>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</si>
  <si>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</si>
  <si>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</si>
  <si>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</si>
  <si>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</si>
  <si>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</si>
  <si>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</si>
  <si>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</si>
  <si>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</si>
  <si>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</si>
  <si>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</si>
  <si>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</si>
  <si>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</si>
  <si>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</si>
  <si>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</si>
  <si>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</si>
  <si>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</si>
  <si>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</si>
  <si>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</si>
  <si>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</si>
  <si>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</si>
  <si>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</si>
  <si>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</si>
  <si>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</si>
  <si>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</si>
  <si>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</si>
  <si>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</si>
  <si>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</si>
  <si>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</si>
  <si>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</si>
  <si>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</si>
  <si>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</si>
  <si>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</si>
  <si>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</si>
  <si>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</si>
  <si>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</si>
  <si>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</si>
  <si>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</si>
  <si>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</si>
  <si>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</si>
  <si>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</si>
  <si>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</si>
  <si>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</si>
  <si>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</si>
  <si>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</si>
  <si>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</si>
  <si>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9.01</t>
  </si>
  <si>
    <t>▲ 0.07</t>
  </si>
  <si>
    <t>▲ 1.80</t>
  </si>
  <si>
    <t>一般会計</t>
  </si>
  <si>
    <t>国民健康保険特別会計</t>
  </si>
  <si>
    <t>介護保険特別会計</t>
  </si>
  <si>
    <t>後期高齢者医療特別会計</t>
  </si>
  <si>
    <t>奨学資金特別会計</t>
  </si>
  <si>
    <t>簡易水道事業特別会計</t>
  </si>
  <si>
    <t>下水道事業特別会計</t>
  </si>
  <si>
    <t>その他会計（赤字）</t>
  </si>
  <si>
    <t>その他会計（黒字）</t>
  </si>
  <si>
    <t>H30</t>
    <phoneticPr fontId="5"/>
  </si>
  <si>
    <t>R01</t>
    <phoneticPr fontId="5"/>
  </si>
  <si>
    <t>R02</t>
    <phoneticPr fontId="5"/>
  </si>
  <si>
    <t>R03</t>
    <phoneticPr fontId="5"/>
  </si>
  <si>
    <t>R04</t>
    <phoneticPr fontId="5"/>
  </si>
  <si>
    <t>-</t>
    <phoneticPr fontId="2"/>
  </si>
  <si>
    <t>士別地方消防組合</t>
    <rPh sb="0" eb="2">
      <t>シベツ</t>
    </rPh>
    <rPh sb="2" eb="4">
      <t>チホウ</t>
    </rPh>
    <rPh sb="4" eb="6">
      <t>ショウボウ</t>
    </rPh>
    <rPh sb="6" eb="8">
      <t>クミアイ</t>
    </rPh>
    <phoneticPr fontId="2"/>
  </si>
  <si>
    <t>上川教育研修センター</t>
    <rPh sb="0" eb="2">
      <t>カミカワ</t>
    </rPh>
    <rPh sb="2" eb="4">
      <t>キョウイク</t>
    </rPh>
    <rPh sb="4" eb="6">
      <t>ケンシュウ</t>
    </rPh>
    <phoneticPr fontId="2"/>
  </si>
  <si>
    <t>北海道市町村総合事務組合</t>
  </si>
  <si>
    <t>北海道後期高齢者医療広域連合</t>
    <rPh sb="3" eb="5">
      <t>コウキ</t>
    </rPh>
    <rPh sb="5" eb="8">
      <t>コウレイシャ</t>
    </rPh>
    <rPh sb="8" eb="10">
      <t>イリョウ</t>
    </rPh>
    <rPh sb="10" eb="12">
      <t>コウイキ</t>
    </rPh>
    <rPh sb="12" eb="14">
      <t>レンゴウ</t>
    </rPh>
    <phoneticPr fontId="2"/>
  </si>
  <si>
    <t>-</t>
    <phoneticPr fontId="2"/>
  </si>
  <si>
    <t>ほろかない振興公社</t>
    <rPh sb="5" eb="7">
      <t>シンコウ</t>
    </rPh>
    <rPh sb="7" eb="9">
      <t>コウシャ</t>
    </rPh>
    <phoneticPr fontId="2"/>
  </si>
  <si>
    <t>－</t>
    <phoneticPr fontId="2"/>
  </si>
  <si>
    <t>公共施設整備基金</t>
    <rPh sb="0" eb="2">
      <t>コウキョウ</t>
    </rPh>
    <rPh sb="2" eb="4">
      <t>シセツ</t>
    </rPh>
    <rPh sb="4" eb="6">
      <t>セイビ</t>
    </rPh>
    <rPh sb="6" eb="8">
      <t>キキン</t>
    </rPh>
    <phoneticPr fontId="5"/>
  </si>
  <si>
    <t>総合振興基金</t>
    <rPh sb="0" eb="2">
      <t>ソウゴウ</t>
    </rPh>
    <rPh sb="2" eb="6">
      <t>シンコウキキン</t>
    </rPh>
    <phoneticPr fontId="2"/>
  </si>
  <si>
    <t>ＪＲ深名線バス転換対策基金</t>
    <rPh sb="2" eb="5">
      <t>シンメイセン</t>
    </rPh>
    <rPh sb="7" eb="11">
      <t>テンカンタイサク</t>
    </rPh>
    <rPh sb="11" eb="13">
      <t>キキン</t>
    </rPh>
    <phoneticPr fontId="2"/>
  </si>
  <si>
    <t>夢・人・郷づくり基金</t>
    <rPh sb="0" eb="1">
      <t>ユメ</t>
    </rPh>
    <rPh sb="2" eb="3">
      <t>ヒト</t>
    </rPh>
    <rPh sb="4" eb="5">
      <t>サト</t>
    </rPh>
    <rPh sb="8" eb="10">
      <t>キキン</t>
    </rPh>
    <phoneticPr fontId="2"/>
  </si>
  <si>
    <t>社会福祉基金</t>
    <rPh sb="0" eb="4">
      <t>シャカイフクシ</t>
    </rPh>
    <rPh sb="4" eb="6">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</si>
  <si>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</si>
  <si>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</si>
  <si>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</si>
  <si>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</si>
  <si>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</si>
  <si>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</si>
  <si>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</si>
  <si>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</si>
  <si>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</si>
  <si>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</si>
  <si>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現在において将来負担比率は発生していない。しかしながら公共施設の老朽化は進んでおり、それに伴う負担は懸念される。
　公共施設等総合管理計画のもと、既存施設の利活用や集約化を検討することで、効率的かつ費用を抑えることによる負担軽減に努めていく必要がある。
　また人口減少とともに、利用が極端に少ない施設は除却することで、将来負担を軽減していく。</t>
    <phoneticPr fontId="5"/>
  </si>
  <si>
    <t>　実質公債費比率は類似団体を下回っており、将来負担比率も発生していない。
　しかし近年の大型事業等により今後公債費比率の上昇が懸念されるが、おおよそ類似団体内平均値並となる想定をしている。
　引き続き、事業の効率化、見直しをなどによる経費の軽減に努め。計画的な事業の遂行による新規地方債の発行抑制や有利な地方債の活用により比率軽減に努める必要がある。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</si>
</sst>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8"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E61-49B0-9813-87738A249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308223</c:v>
                </c:pt>
                <c:pt idx="1">
                  <c:v>763146</c:v>
                </c:pt>
                <c:pt idx="2">
                  <c:v>719081</c:v>
                </c:pt>
                <c:pt idx="3">
                  <c:v>812020</c:v>
                </c:pt>
                <c:pt idx="4">
                  <c:v>465588</c:v>
                </c:pt>
              </c:numCache>
            </c:numRef>
          </c:val>
          <c:smooth val="0"/>
          <c:extLst>
            <c:ext xmlns:c16="http://schemas.microsoft.com/office/drawing/2014/chart" uri="{C3380CC4-5D6E-409C-BE32-E72D297353CC}">
              <c16:uniqueId val="{00000001-BE61-49B0-9813-87738A2499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4.1399999999999997</c:v>
                </c:pt>
                <c:pt idx="1">
                  <c:v>4.08</c:v>
                </c:pt>
                <c:pt idx="2">
                  <c:v>2.2400000000000002</c:v>
                </c:pt>
                <c:pt idx="3">
                  <c:v>3.54</c:v>
                </c:pt>
                <c:pt idx="4">
                  <c:v>3.34</c:v>
                </c:pt>
              </c:numCache>
            </c:numRef>
          </c:val>
          <c:extLst>
            <c:ext xmlns:c16="http://schemas.microsoft.com/office/drawing/2014/chart" uri="{C3380CC4-5D6E-409C-BE32-E72D297353CC}">
              <c16:uniqueId val="{00000000-53CB-4C12-8B26-D7F6B86855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31.48</c:v>
                </c:pt>
                <c:pt idx="1">
                  <c:v>30.68</c:v>
                </c:pt>
                <c:pt idx="2">
                  <c:v>30.58</c:v>
                </c:pt>
                <c:pt idx="3">
                  <c:v>28.71</c:v>
                </c:pt>
                <c:pt idx="4">
                  <c:v>31.07</c:v>
                </c:pt>
              </c:numCache>
            </c:numRef>
          </c:val>
          <c:extLst>
            <c:ext xmlns:c16="http://schemas.microsoft.com/office/drawing/2014/chart" uri="{C3380CC4-5D6E-409C-BE32-E72D297353CC}">
              <c16:uniqueId val="{00000001-53CB-4C12-8B26-D7F6B86855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-9.01</c:v>
                </c:pt>
                <c:pt idx="1">
                  <c:v>-7.0000000000000007E-2</c:v>
                </c:pt>
                <c:pt idx="2">
                  <c:v>-1.8</c:v>
                </c:pt>
                <c:pt idx="3">
                  <c:v>1.45</c:v>
                </c:pt>
                <c:pt idx="4">
                  <c:v>1.75</c:v>
                </c:pt>
              </c:numCache>
            </c:numRef>
          </c:val>
          <c:smooth val="0"/>
          <c:extLst>
            <c:ext xmlns:c16="http://schemas.microsoft.com/office/drawing/2014/chart" uri="{C3380CC4-5D6E-409C-BE32-E72D297353CC}">
              <c16:uniqueId val="{00000002-53CB-4C12-8B26-D7F6B86855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2E-47B5-9F57-FB171DFCC8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2E-47B5-9F57-FB171DFCC8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2E-47B5-9F57-FB171DFCC88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2E-47B5-9F57-FB171DFCC88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62E-47B5-9F57-FB171DFCC88D}"/>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62E-47B5-9F57-FB171DFCC88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62E-47B5-9F57-FB171DFCC8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0.54</c:v>
                </c:pt>
                <c:pt idx="2">
                  <c:v>#N/A</c:v>
                </c:pt>
                <c:pt idx="3">
                  <c:v>0.24</c:v>
                </c:pt>
                <c:pt idx="4">
                  <c:v>#N/A</c:v>
                </c:pt>
                <c:pt idx="5">
                  <c:v>0.42</c:v>
                </c:pt>
                <c:pt idx="6">
                  <c:v>#N/A</c:v>
                </c:pt>
                <c:pt idx="7">
                  <c:v>0.08</c:v>
                </c:pt>
                <c:pt idx="8">
                  <c:v>#N/A</c:v>
                </c:pt>
                <c:pt idx="9">
                  <c:v>0</c:v>
                </c:pt>
              </c:numCache>
            </c:numRef>
          </c:val>
          <c:extLst>
            <c:ext xmlns:c16="http://schemas.microsoft.com/office/drawing/2014/chart" uri="{C3380CC4-5D6E-409C-BE32-E72D297353CC}">
              <c16:uniqueId val="{00000007-462E-47B5-9F57-FB171DFCC88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0.12</c:v>
                </c:pt>
                <c:pt idx="4">
                  <c:v>#N/A</c:v>
                </c:pt>
                <c:pt idx="5">
                  <c:v>0.32</c:v>
                </c:pt>
                <c:pt idx="6">
                  <c:v>#N/A</c:v>
                </c:pt>
                <c:pt idx="7">
                  <c:v>0.01</c:v>
                </c:pt>
                <c:pt idx="8">
                  <c:v>#N/A</c:v>
                </c:pt>
                <c:pt idx="9">
                  <c:v>0.02</c:v>
                </c:pt>
              </c:numCache>
            </c:numRef>
          </c:val>
          <c:extLst>
            <c:ext xmlns:c16="http://schemas.microsoft.com/office/drawing/2014/chart" uri="{C3380CC4-5D6E-409C-BE32-E72D297353CC}">
              <c16:uniqueId val="{00000008-462E-47B5-9F57-FB171DFCC8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4.1399999999999997</c:v>
                </c:pt>
                <c:pt idx="2">
                  <c:v>#N/A</c:v>
                </c:pt>
                <c:pt idx="3">
                  <c:v>4.07</c:v>
                </c:pt>
                <c:pt idx="4">
                  <c:v>#N/A</c:v>
                </c:pt>
                <c:pt idx="5">
                  <c:v>2.23</c:v>
                </c:pt>
                <c:pt idx="6">
                  <c:v>#N/A</c:v>
                </c:pt>
                <c:pt idx="7">
                  <c:v>3.53</c:v>
                </c:pt>
                <c:pt idx="8">
                  <c:v>#N/A</c:v>
                </c:pt>
                <c:pt idx="9">
                  <c:v>3.34</c:v>
                </c:pt>
              </c:numCache>
            </c:numRef>
          </c:val>
          <c:extLst>
            <c:ext xmlns:c16="http://schemas.microsoft.com/office/drawing/2014/chart" uri="{C3380CC4-5D6E-409C-BE32-E72D297353CC}">
              <c16:uniqueId val="{00000009-462E-47B5-9F57-FB171DFCC8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478</c:v>
                </c:pt>
                <c:pt idx="5">
                  <c:v>558</c:v>
                </c:pt>
                <c:pt idx="8">
                  <c:v>527</c:v>
                </c:pt>
                <c:pt idx="11">
                  <c:v>542</c:v>
                </c:pt>
                <c:pt idx="14">
                  <c:v>548</c:v>
                </c:pt>
              </c:numCache>
            </c:numRef>
          </c:val>
          <c:extLst>
            <c:ext xmlns:c16="http://schemas.microsoft.com/office/drawing/2014/chart" uri="{C3380CC4-5D6E-409C-BE32-E72D297353CC}">
              <c16:uniqueId val="{00000000-C64E-4815-BB26-41CBCEF595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C64E-4815-BB26-41CBCEF595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2-C64E-4815-BB26-41CBCEF595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4E-4815-BB26-41CBCEF595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70</c:v>
                </c:pt>
                <c:pt idx="6">
                  <c:v>60</c:v>
                </c:pt>
                <c:pt idx="9">
                  <c:v>58</c:v>
                </c:pt>
                <c:pt idx="12">
                  <c:v>61</c:v>
                </c:pt>
              </c:numCache>
            </c:numRef>
          </c:val>
          <c:extLst>
            <c:ext xmlns:c16="http://schemas.microsoft.com/office/drawing/2014/chart" uri="{C3380CC4-5D6E-409C-BE32-E72D297353CC}">
              <c16:uniqueId val="{00000004-C64E-4815-BB26-41CBCEF595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4E-4815-BB26-41CBCEF595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4E-4815-BB26-41CBCEF595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429</c:v>
                </c:pt>
                <c:pt idx="3">
                  <c:v>534</c:v>
                </c:pt>
                <c:pt idx="6">
                  <c:v>519</c:v>
                </c:pt>
                <c:pt idx="9">
                  <c:v>580</c:v>
                </c:pt>
                <c:pt idx="12">
                  <c:v>571</c:v>
                </c:pt>
              </c:numCache>
            </c:numRef>
          </c:val>
          <c:extLst>
            <c:ext xmlns:c16="http://schemas.microsoft.com/office/drawing/2014/chart" uri="{C3380CC4-5D6E-409C-BE32-E72D297353CC}">
              <c16:uniqueId val="{00000007-C64E-4815-BB26-41CBCEF595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c:v>
                </c:pt>
                <c:pt idx="2">
                  <c:v>#N/A</c:v>
                </c:pt>
                <c:pt idx="3">
                  <c:v>#N/A</c:v>
                </c:pt>
                <c:pt idx="4">
                  <c:v>47</c:v>
                </c:pt>
                <c:pt idx="5">
                  <c:v>#N/A</c:v>
                </c:pt>
                <c:pt idx="6">
                  <c:v>#N/A</c:v>
                </c:pt>
                <c:pt idx="7">
                  <c:v>54</c:v>
                </c:pt>
                <c:pt idx="8">
                  <c:v>#N/A</c:v>
                </c:pt>
                <c:pt idx="9">
                  <c:v>#N/A</c:v>
                </c:pt>
                <c:pt idx="10">
                  <c:v>98</c:v>
                </c:pt>
                <c:pt idx="11">
                  <c:v>#N/A</c:v>
                </c:pt>
                <c:pt idx="12">
                  <c:v>#N/A</c:v>
                </c:pt>
                <c:pt idx="13">
                  <c:v>85</c:v>
                </c:pt>
                <c:pt idx="14">
                  <c:v>#N/A</c:v>
                </c:pt>
              </c:numCache>
            </c:numRef>
          </c:val>
          <c:smooth val="0"/>
          <c:extLst>
            <c:ext xmlns:c16="http://schemas.microsoft.com/office/drawing/2014/chart" uri="{C3380CC4-5D6E-409C-BE32-E72D297353CC}">
              <c16:uniqueId val="{00000008-C64E-4815-BB26-41CBCEF595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4216</c:v>
                </c:pt>
                <c:pt idx="5">
                  <c:v>4105</c:v>
                </c:pt>
                <c:pt idx="8">
                  <c:v>4039</c:v>
                </c:pt>
                <c:pt idx="11">
                  <c:v>4104</c:v>
                </c:pt>
                <c:pt idx="14">
                  <c:v>3900</c:v>
                </c:pt>
              </c:numCache>
            </c:numRef>
          </c:val>
          <c:extLst>
            <c:ext xmlns:c16="http://schemas.microsoft.com/office/drawing/2014/chart" uri="{C3380CC4-5D6E-409C-BE32-E72D297353CC}">
              <c16:uniqueId val="{00000000-4C16-4018-9950-C36D5F472C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470</c:v>
                </c:pt>
                <c:pt idx="5">
                  <c:v>388</c:v>
                </c:pt>
                <c:pt idx="8">
                  <c:v>314</c:v>
                </c:pt>
                <c:pt idx="11">
                  <c:v>220</c:v>
                </c:pt>
                <c:pt idx="14">
                  <c:v>223</c:v>
                </c:pt>
              </c:numCache>
            </c:numRef>
          </c:val>
          <c:extLst>
            <c:ext xmlns:c16="http://schemas.microsoft.com/office/drawing/2014/chart" uri="{C3380CC4-5D6E-409C-BE32-E72D297353CC}">
              <c16:uniqueId val="{00000001-4C16-4018-9950-C36D5F472C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4915</c:v>
                </c:pt>
                <c:pt idx="5">
                  <c:v>4918</c:v>
                </c:pt>
                <c:pt idx="8">
                  <c:v>4874</c:v>
                </c:pt>
                <c:pt idx="11">
                  <c:v>4987</c:v>
                </c:pt>
                <c:pt idx="14">
                  <c:v>5067</c:v>
                </c:pt>
              </c:numCache>
            </c:numRef>
          </c:val>
          <c:extLst>
            <c:ext xmlns:c16="http://schemas.microsoft.com/office/drawing/2014/chart" uri="{C3380CC4-5D6E-409C-BE32-E72D297353CC}">
              <c16:uniqueId val="{00000002-4C16-4018-9950-C36D5F472C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6-4018-9950-C36D5F472C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16-4018-9950-C36D5F472C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6-4018-9950-C36D5F472C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788</c:v>
                </c:pt>
                <c:pt idx="3">
                  <c:v>775</c:v>
                </c:pt>
                <c:pt idx="6">
                  <c:v>777</c:v>
                </c:pt>
                <c:pt idx="9">
                  <c:v>793</c:v>
                </c:pt>
                <c:pt idx="12">
                  <c:v>803</c:v>
                </c:pt>
              </c:numCache>
            </c:numRef>
          </c:val>
          <c:extLst>
            <c:ext xmlns:c16="http://schemas.microsoft.com/office/drawing/2014/chart" uri="{C3380CC4-5D6E-409C-BE32-E72D297353CC}">
              <c16:uniqueId val="{00000006-4C16-4018-9950-C36D5F472C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16-4018-9950-C36D5F472C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561</c:v>
                </c:pt>
                <c:pt idx="3">
                  <c:v>485</c:v>
                </c:pt>
                <c:pt idx="6">
                  <c:v>473</c:v>
                </c:pt>
                <c:pt idx="9">
                  <c:v>437</c:v>
                </c:pt>
                <c:pt idx="12">
                  <c:v>412</c:v>
                </c:pt>
              </c:numCache>
            </c:numRef>
          </c:val>
          <c:extLst>
            <c:ext xmlns:c16="http://schemas.microsoft.com/office/drawing/2014/chart" uri="{C3380CC4-5D6E-409C-BE32-E72D297353CC}">
              <c16:uniqueId val="{00000008-4C16-4018-9950-C36D5F472C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83</c:v>
                </c:pt>
                <c:pt idx="12">
                  <c:v>78</c:v>
                </c:pt>
              </c:numCache>
            </c:numRef>
          </c:val>
          <c:extLst>
            <c:ext xmlns:c16="http://schemas.microsoft.com/office/drawing/2014/chart" uri="{C3380CC4-5D6E-409C-BE32-E72D297353CC}">
              <c16:uniqueId val="{00000009-4C16-4018-9950-C36D5F472C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4539</c:v>
                </c:pt>
                <c:pt idx="3">
                  <c:v>4748</c:v>
                </c:pt>
                <c:pt idx="6">
                  <c:v>4786</c:v>
                </c:pt>
                <c:pt idx="9">
                  <c:v>5073</c:v>
                </c:pt>
                <c:pt idx="12">
                  <c:v>4863</c:v>
                </c:pt>
              </c:numCache>
            </c:numRef>
          </c:val>
          <c:extLst>
            <c:ext xmlns:c16="http://schemas.microsoft.com/office/drawing/2014/chart" uri="{C3380CC4-5D6E-409C-BE32-E72D297353CC}">
              <c16:uniqueId val="{0000000A-4C16-4018-9950-C36D5F472C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16-4018-9950-C36D5F472C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735</c:v>
                </c:pt>
                <c:pt idx="1">
                  <c:v>735</c:v>
                </c:pt>
                <c:pt idx="2">
                  <c:v>786</c:v>
                </c:pt>
              </c:numCache>
            </c:numRef>
          </c:val>
          <c:extLst>
            <c:ext xmlns:c16="http://schemas.microsoft.com/office/drawing/2014/chart" uri="{C3380CC4-5D6E-409C-BE32-E72D297353CC}">
              <c16:uniqueId val="{00000000-8010-4245-AA39-26EEE50CA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964</c:v>
                </c:pt>
                <c:pt idx="1">
                  <c:v>1009</c:v>
                </c:pt>
                <c:pt idx="2">
                  <c:v>1009</c:v>
                </c:pt>
              </c:numCache>
            </c:numRef>
          </c:val>
          <c:extLst>
            <c:ext xmlns:c16="http://schemas.microsoft.com/office/drawing/2014/chart" uri="{C3380CC4-5D6E-409C-BE32-E72D297353CC}">
              <c16:uniqueId val="{00000001-8010-4245-AA39-26EEE50CA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2902</c:v>
                </c:pt>
                <c:pt idx="1">
                  <c:v>2959</c:v>
                </c:pt>
                <c:pt idx="2">
                  <c:v>3044</c:v>
                </c:pt>
              </c:numCache>
            </c:numRef>
          </c:val>
          <c:extLst>
            <c:ext xmlns:c16="http://schemas.microsoft.com/office/drawing/2014/chart" uri="{C3380CC4-5D6E-409C-BE32-E72D297353CC}">
              <c16:uniqueId val="{00000002-8010-4245-AA39-26EEE50CA3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{F580ABDE-1A46-4F1D-887A-27C3F17D36AF}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CF4-433B-B1B5-64E65814EA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{37BE0CDD-AE42-4A0B-98CE-0C8F8139732E}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4-433B-B1B5-64E65814EA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{BA4FC3AB-5F55-4BA9-B41B-1955C44A9A7A}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4-433B-B1B5-64E65814EA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{758F4D62-BEA2-4498-B050-D0FFAD77555E}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4-433B-B1B5-64E65814EA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{A374C51B-A770-4338-9589-B9242553A2B3}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4-433B-B1B5-64E65814EA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{BD79DDF5-4B13-4BBA-AC9D-533BBDCEBA96}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CF4-433B-B1B5-64E65814EA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{B608CF20-882A-43DA-9EDF-C88BBA970DD9}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CF4-433B-B1B5-64E65814EA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{C73B28C1-9155-43E5-8BC4-A4A8DF322AE1}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CF4-433B-B1B5-64E65814EA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{7FF1EEC5-BF44-43D8-A07E-EA1CC9A94004}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CF4-433B-B1B5-64E65814EA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65.2</c:v>
                </c:pt>
                <c:pt idx="16">
                  <c:v>69.099999999999994</c:v>
                </c:pt>
                <c:pt idx="24">
                  <c:v>69</c:v>
                </c:pt>
                <c:pt idx="32">
                  <c:v>70.3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F4-433B-B1B5-64E65814EA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{A5A54A00-87EC-4471-BC78-AC66E640292C}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CF4-433B-B1B5-64E65814EA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{1075539E-D8F8-4C77-9D5B-62226E774948}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4-433B-B1B5-64E65814EA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{2532F3BF-5461-4964-B94F-E9B556481192}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4-433B-B1B5-64E65814EA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{37F90342-E6EC-44FC-8F66-C511105CF73E}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4-433B-B1B5-64E65814EA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{3E1B72E7-3845-4E41-BC45-357923046B31}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4-433B-B1B5-64E65814EA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{E3FB321D-30E6-4F9B-B0AC-9EED57418A2C}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CF4-433B-B1B5-64E65814EA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{B9574475-EA7A-4243-988B-B817863148A4}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CF4-433B-B1B5-64E65814EA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{E336D029-8FA4-48CF-B3AE-131439C1A722}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CF4-433B-B1B5-64E65814EA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{BD00967E-9D93-43EB-8D0A-9309224CE5B8}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CF4-433B-B1B5-64E65814EA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F4-433B-B1B5-64E65814EAD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{67BD6688-662C-4911-8B15-258604014DCF}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C13-4EFE-935D-153D895CB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{168B8138-A11B-4EA4-B44C-E70756CF0888}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13-4EFE-935D-153D895CB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{BAB71FE7-E52B-4145-9EC7-352917011AD5}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13-4EFE-935D-153D895CB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{1FA8FA6D-16A8-462B-AB5B-E4FFFF8A468C}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13-4EFE-935D-153D895CB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{BAA1E67C-8DAC-4031-BA23-6080BDD9190F}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13-4EFE-935D-153D895CB30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{69CA1961-46A7-41D8-82D6-7E259EE79D7F}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C13-4EFE-935D-153D895CB30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{1E92D715-D388-412F-A894-CD50C900E4D5}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C13-4EFE-935D-153D895CB30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{D5AB3758-4B87-4BF5-B537-1503305E4325}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C13-4EFE-935D-153D895CB30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{724E548A-0962-4138-B071-E9DA79128382}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C13-4EFE-935D-153D895CB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1</c:v>
                </c:pt>
                <c:pt idx="16">
                  <c:v>2.1</c:v>
                </c:pt>
                <c:pt idx="24">
                  <c:v>3.3</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13-4EFE-935D-153D895CB3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{BB641F2C-BF09-494E-93A1-A278A6690235}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C13-4EFE-935D-153D895CB3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{1784647C-D4E1-4C26-9C05-61CE6A916E99}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13-4EFE-935D-153D895CB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{932F1A8C-5AFD-4B03-9184-E4836224184A}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13-4EFE-935D-153D895CB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{E475B79F-B8C0-44B4-B843-BA7310AB9A43}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13-4EFE-935D-153D895CB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{4F519662-1792-4BE9-9E56-F8C1B1A68B52}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13-4EFE-935D-153D895CB30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{74A60979-1253-42EF-A38F-8BD6E6BBF18D}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C13-4EFE-935D-153D895CB30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{B1DD363B-AD9B-4C72-824F-082278C10536}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C13-4EFE-935D-153D895CB30A}"/>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{36BC6B5F-B932-4531-91C4-94DA42EF00E6}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C13-4EFE-935D-153D895CB30A}"/>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{F05088DD-03FE-4E33-A1BF-84C9A4A4D24E}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C13-4EFE-935D-153D895CB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13-4EFE-935D-153D895CB30A}"/>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自然減や転出による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人口減少や基幹産業である農業収入の減少、また地理的条件により商工業の購買力が町外流出し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ていることに加え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、自主財源である町税が伸び悩んでいることが財政力指数低迷の大きな要因となっている。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今後においても、事務事業の効率化、見直しにより引き続き財政健全化に努める。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すると改善はしているが、今後においても公共施設の建設・改修に伴う公債費（義務的経費）の増大が懸念されることから、新規事業の選定においては、必要性、緊急性は勿論のこと、後年度の財政負担も想定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また公共施設の集約化や利用頻度による必要性などを再検討し、除却を計画的に進めるなど経常経費の削減に努める。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113242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847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113242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282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69004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すると減少はしているが、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広範囲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に及んでおり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、経常的経費は、人口に反比例し高くなって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に病院を診療所化したことで、医師や看護師などに係る人件費や診療所に係る物件費が増えたことが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増加の要因と考え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今後も適切な定員管理や物件費の抑制に努める。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46890</xdr:rowOff>
    </xdr:from>
    <xdr:to>
      <xdr:col>23</xdr:col>
      <xdr:colOff>133350</xdr:colOff>
      <xdr:row>86</xdr:row>
      <xdr:rowOff>88094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91590"/>
          <a:ext cx="838200" cy="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163857</xdr:rowOff>
    </xdr:from>
    <xdr:to>
      <xdr:col>19</xdr:col>
      <xdr:colOff>133350</xdr:colOff>
      <xdr:row>86</xdr:row>
      <xdr:rowOff>46890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3710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82397</xdr:rowOff>
    </xdr:from>
    <xdr:to>
      <xdr:col>15</xdr:col>
      <xdr:colOff>82550</xdr:colOff>
      <xdr:row>85</xdr:row>
      <xdr:rowOff>163857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5647"/>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82291</xdr:rowOff>
    </xdr:from>
    <xdr:to>
      <xdr:col>11</xdr:col>
      <xdr:colOff>31750</xdr:colOff>
      <xdr:row>85</xdr:row>
      <xdr:rowOff>82397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55541"/>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37294</xdr:rowOff>
    </xdr:from>
    <xdr:to>
      <xdr:col>23</xdr:col>
      <xdr:colOff>184150</xdr:colOff>
      <xdr:row>86</xdr:row>
      <xdr:rowOff>138894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9371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5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167540</xdr:rowOff>
    </xdr:from>
    <xdr:to>
      <xdr:col>19</xdr:col>
      <xdr:colOff>184150</xdr:colOff>
      <xdr:row>86</xdr:row>
      <xdr:rowOff>97690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82467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2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113057</xdr:rowOff>
    </xdr:from>
    <xdr:to>
      <xdr:col>15</xdr:col>
      <xdr:colOff>133350</xdr:colOff>
      <xdr:row>86</xdr:row>
      <xdr:rowOff>43207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31597</xdr:rowOff>
    </xdr:from>
    <xdr:to>
      <xdr:col>11</xdr:col>
      <xdr:colOff>82550</xdr:colOff>
      <xdr:row>85</xdr:row>
      <xdr:rowOff>133197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117974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31491</xdr:rowOff>
    </xdr:from>
    <xdr:to>
      <xdr:col>7</xdr:col>
      <xdr:colOff>31750</xdr:colOff>
      <xdr:row>85</xdr:row>
      <xdr:rowOff>133091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117868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9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職員の年齢構成に伴い指数が変動するため、職員数の少ない小規模自治体においては、隔年ごとに指数が大きく変動するが、今年度においては昨年度同様となった。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今後も、国の給与制度を考慮するとともに、本町の財政状況とも照らし合わせ、適正な職員給与水準の維持に努める。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xdr:rowOff>
    </xdr:from>
    <xdr:to>
      <xdr:col>81</xdr:col>
      <xdr:colOff>44450</xdr:colOff>
      <xdr:row>88</xdr:row>
      <xdr:rowOff>24130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20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159258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1173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88</xdr:row>
      <xdr:rowOff>159258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985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151655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85107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2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108458</xdr:rowOff>
    </xdr:from>
    <xdr:to>
      <xdr:col>68</xdr:col>
      <xdr:colOff>203200</xdr:colOff>
      <xdr:row>89</xdr:row>
      <xdr:rowOff>38608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23385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においては、任意で定員適正化計画を作成し、業務の兼務発令や退職職員不補充など、職員数の適正化に努めているが、行政区域が広範囲であることや、町立幌加内高等学校を開設している特殊性が類似団体を上回る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今後も計画的な定員管理の適正化に努める。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144163</xdr:rowOff>
    </xdr:from>
    <xdr:to>
      <xdr:col>81</xdr:col>
      <xdr:colOff>44450</xdr:colOff>
      <xdr:row>65</xdr:row>
      <xdr:rowOff>48895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116963"/>
          <a:ext cx="8382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157607</xdr:rowOff>
    </xdr:from>
    <xdr:to>
      <xdr:col>77</xdr:col>
      <xdr:colOff>44450</xdr:colOff>
      <xdr:row>65</xdr:row>
      <xdr:rowOff>48895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3040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116586</xdr:rowOff>
    </xdr:from>
    <xdr:to>
      <xdr:col>72</xdr:col>
      <xdr:colOff>203200</xdr:colOff>
      <xdr:row>64</xdr:row>
      <xdr:rowOff>157607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8938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55916</xdr:rowOff>
    </xdr:from>
    <xdr:to>
      <xdr:col>68</xdr:col>
      <xdr:colOff>152400</xdr:colOff>
      <xdr:row>64</xdr:row>
      <xdr:rowOff>116586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28716"/>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93363</xdr:rowOff>
    </xdr:from>
    <xdr:to>
      <xdr:col>81</xdr:col>
      <xdr:colOff>95250</xdr:colOff>
      <xdr:row>65</xdr:row>
      <xdr:rowOff>23513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65440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3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169545</xdr:rowOff>
    </xdr:from>
    <xdr:to>
      <xdr:col>77</xdr:col>
      <xdr:colOff>95250</xdr:colOff>
      <xdr:row>65</xdr:row>
      <xdr:rowOff>99695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84472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106807</xdr:rowOff>
    </xdr:from>
    <xdr:to>
      <xdr:col>73</xdr:col>
      <xdr:colOff>44450</xdr:colOff>
      <xdr:row>65</xdr:row>
      <xdr:rowOff>36957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21734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6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65786</xdr:rowOff>
    </xdr:from>
    <xdr:to>
      <xdr:col>68</xdr:col>
      <xdr:colOff>203200</xdr:colOff>
      <xdr:row>64</xdr:row>
      <xdr:rowOff>167386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152163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5116</xdr:rowOff>
    </xdr:from>
    <xdr:to>
      <xdr:col>64</xdr:col>
      <xdr:colOff>152400</xdr:colOff>
      <xdr:row>64</xdr:row>
      <xdr:rowOff>106716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億円の縁故債の繰り上げ償還を実施したことにより、普通交付税算定に用いる公債費算入額と当該年度に支払う公債費償還額の差額の関係から比率が抑えられてきた。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今後は、公共施設の建設・改修に伴う、公債費負担の増が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確実となっているが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、類似団体平均を上回ることが無いよう、より一層財政健全化に努める。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482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161713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65194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6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667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早期から財政健全化のため、縁故債の繰り上げ償還や財政調整基金・減債基金を中心とした基金への積み立て、建設事業費や地方債の発行抑制に取り組んだことにより「将来負担比率なし」となっている。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人件費は、任意の定員適正化計画を策定し、退職職員不補充など、人件費の抑制に努めたが、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より町立国保病院が診療所化となり、医師や看護師などに係る経費が増えたことにより増加傾向となっている。今後においては、関係団体と協議のうえ、職員給与の独自削減や職員採用の抑制などを図り、人件費に準ずる費用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物件費に係る経常収支比率は、公共施設修繕に係る経費増のほか、住民窓口対応に係るシステム導入や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防災告知端末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関連業務委託料などが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原因となり、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が、今年度は類似団体内平均値と同様になった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今後は、公共施設の維持管理方法の見直しやシステム関連経費等のコスト縮減に努める。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9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扶助費に係る経常収支比率は、類似団体を下回っている。今後においても、各種制度に基づいた審査を行い、健全な運営に努める。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昨年度より改善はされているが、類似団体と比較しても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なおかつ豪雪地帯であることから、とりわけ除雪に係る維持補修費が他団体と比べると高い傾向になっている。今後は維持補修経費の圧縮はもとより、各別会計の繰出金が増加しないように、独立採算を原則に健全な事業経営の確立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109855</xdr:rowOff>
    </xdr:from>
    <xdr:to>
      <xdr:col>82</xdr:col>
      <xdr:colOff>107950</xdr:colOff>
      <xdr:row>58</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539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167005</xdr:rowOff>
    </xdr:from>
    <xdr:to>
      <xdr:col>78</xdr:col>
      <xdr:colOff>69850</xdr:colOff>
      <xdr:row>59</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111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29845</xdr:rowOff>
    </xdr:from>
    <xdr:to>
      <xdr:col>73</xdr:col>
      <xdr:colOff>180975</xdr:colOff>
      <xdr:row>59</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45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29845</xdr:rowOff>
    </xdr:from>
    <xdr:to>
      <xdr:col>69</xdr:col>
      <xdr:colOff>92075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45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31132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116205</xdr:rowOff>
    </xdr:from>
    <xdr:to>
      <xdr:col>78</xdr:col>
      <xdr:colOff>120650</xdr:colOff>
      <xdr:row>59</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31132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xdr:rowOff>
    </xdr:from>
    <xdr:to>
      <xdr:col>74</xdr:col>
      <xdr:colOff>31750</xdr:colOff>
      <xdr:row>59</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150495</xdr:rowOff>
    </xdr:from>
    <xdr:to>
      <xdr:col>69</xdr:col>
      <xdr:colOff>142875</xdr:colOff>
      <xdr:row>59</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ほぼ横ばい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が、指定管理制度事業者に対する運営補助金や各種住民ニーズ対応に伴う補助事業の拡充等を行っている。今後も類似団体平均を上回ることの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無い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町単独補助事業については、必要性の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有無について、疑問視される事業もあり、効果検証を適切及び早急に実施し、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大型事業に係る元金償還が開始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公共施設の新築や改築等が予定されており、公債費の増大が予想されることから、今まで以上に事業の必要性、緊急性を勘案し、新規地方債の発行抑制、有利な地方債の活用など、公債費負担縮減に努める。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88900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82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1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41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95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今年度においては、人件費・維持管理経費の増等により数値が増加している。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今後においても継続して、行財政改革を推進し、各種経費の削減に取り組み、財政健全化に努める。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96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80</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115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95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953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37689</xdr:rowOff>
    </xdr:from>
    <xdr:to>
      <xdr:col>29</xdr:col>
      <xdr:colOff>127000</xdr:colOff>
      <xdr:row>14</xdr:row>
      <xdr:rowOff>44522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85614"/>
          <a:ext cx="647700" cy="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44522</xdr:rowOff>
    </xdr:from>
    <xdr:to>
      <xdr:col>26</xdr:col>
      <xdr:colOff>50800</xdr:colOff>
      <xdr:row>14</xdr:row>
      <xdr:rowOff>54816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92447"/>
          <a:ext cx="698500" cy="1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54816</xdr:rowOff>
    </xdr:from>
    <xdr:to>
      <xdr:col>22</xdr:col>
      <xdr:colOff>114300</xdr:colOff>
      <xdr:row>15</xdr:row>
      <xdr:rowOff>45900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2741"/>
          <a:ext cx="698500" cy="16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45900</xdr:rowOff>
    </xdr:from>
    <xdr:to>
      <xdr:col>18</xdr:col>
      <xdr:colOff>177800</xdr:colOff>
      <xdr:row>15</xdr:row>
      <xdr:rowOff>75207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65275"/>
          <a:ext cx="698500" cy="2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158339</xdr:rowOff>
    </xdr:from>
    <xdr:to>
      <xdr:col>29</xdr:col>
      <xdr:colOff>177800</xdr:colOff>
      <xdr:row>14</xdr:row>
      <xdr:rowOff>88489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3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7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165172</xdr:rowOff>
    </xdr:from>
    <xdr:to>
      <xdr:col>26</xdr:col>
      <xdr:colOff>101600</xdr:colOff>
      <xdr:row>14</xdr:row>
      <xdr:rowOff>95322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4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105499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4016</xdr:rowOff>
    </xdr:from>
    <xdr:to>
      <xdr:col>22</xdr:col>
      <xdr:colOff>165100</xdr:colOff>
      <xdr:row>14</xdr:row>
      <xdr:rowOff>105616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115793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166550</xdr:rowOff>
    </xdr:from>
    <xdr:to>
      <xdr:col>19</xdr:col>
      <xdr:colOff>38100</xdr:colOff>
      <xdr:row>15</xdr:row>
      <xdr:rowOff>96700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1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106877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24407</xdr:rowOff>
    </xdr:from>
    <xdr:to>
      <xdr:col>15</xdr:col>
      <xdr:colOff>101600</xdr:colOff>
      <xdr:row>15</xdr:row>
      <xdr:rowOff>126007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4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16993</xdr:rowOff>
    </xdr:from>
    <xdr:to>
      <xdr:col>29</xdr:col>
      <xdr:colOff>127000</xdr:colOff>
      <xdr:row>37</xdr:row>
      <xdr:rowOff>54625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41693"/>
          <a:ext cx="647700" cy="37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39402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6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16993</xdr:rowOff>
    </xdr:from>
    <xdr:to>
      <xdr:col>26</xdr:col>
      <xdr:colOff>50800</xdr:colOff>
      <xdr:row>37</xdr:row>
      <xdr:rowOff>173707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41693"/>
          <a:ext cx="698500" cy="15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173707</xdr:rowOff>
    </xdr:from>
    <xdr:to>
      <xdr:col>22</xdr:col>
      <xdr:colOff>114300</xdr:colOff>
      <xdr:row>37</xdr:row>
      <xdr:rowOff>208185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98407"/>
          <a:ext cx="698500" cy="3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208185</xdr:rowOff>
    </xdr:from>
    <xdr:to>
      <xdr:col>18</xdr:col>
      <xdr:colOff>177800</xdr:colOff>
      <xdr:row>37</xdr:row>
      <xdr:rowOff>289237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2885"/>
          <a:ext cx="698500" cy="8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3825</xdr:rowOff>
    </xdr:from>
    <xdr:to>
      <xdr:col>29</xdr:col>
      <xdr:colOff>177800</xdr:colOff>
      <xdr:row>37</xdr:row>
      <xdr:rowOff>105425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2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20352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7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137643</xdr:rowOff>
    </xdr:from>
    <xdr:to>
      <xdr:col>26</xdr:col>
      <xdr:colOff>101600</xdr:colOff>
      <xdr:row>37</xdr:row>
      <xdr:rowOff>67793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249420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122907</xdr:rowOff>
    </xdr:from>
    <xdr:to>
      <xdr:col>22</xdr:col>
      <xdr:colOff>165100</xdr:colOff>
      <xdr:row>37</xdr:row>
      <xdr:rowOff>224507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4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209284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3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157385</xdr:rowOff>
    </xdr:from>
    <xdr:to>
      <xdr:col>19</xdr:col>
      <xdr:colOff>38100</xdr:colOff>
      <xdr:row>37</xdr:row>
      <xdr:rowOff>258985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243762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238437</xdr:rowOff>
    </xdr:from>
    <xdr:to>
      <xdr:col>15</xdr:col>
      <xdr:colOff>101600</xdr:colOff>
      <xdr:row>37</xdr:row>
      <xdr:rowOff>340037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6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324814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4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62062</xdr:rowOff>
    </xdr:from>
    <xdr:to>
      <xdr:col>24</xdr:col>
      <xdr:colOff>63500</xdr:colOff>
      <xdr:row>33</xdr:row>
      <xdr:rowOff>76315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19912"/>
          <a:ext cx="8382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76315</xdr:rowOff>
    </xdr:from>
    <xdr:to>
      <xdr:col>19</xdr:col>
      <xdr:colOff>177800</xdr:colOff>
      <xdr:row>33</xdr:row>
      <xdr:rowOff>76980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734165"/>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76980</xdr:rowOff>
    </xdr:from>
    <xdr:to>
      <xdr:col>15</xdr:col>
      <xdr:colOff>50800</xdr:colOff>
      <xdr:row>34</xdr:row>
      <xdr:rowOff>120844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734830"/>
          <a:ext cx="889000" cy="2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120153</xdr:rowOff>
    </xdr:from>
    <xdr:to>
      <xdr:col>10</xdr:col>
      <xdr:colOff>114300</xdr:colOff>
      <xdr:row>34</xdr:row>
      <xdr:rowOff>120844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49453"/>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11262</xdr:rowOff>
    </xdr:from>
    <xdr:to>
      <xdr:col>24</xdr:col>
      <xdr:colOff>114300</xdr:colOff>
      <xdr:row>33</xdr:row>
      <xdr:rowOff>112862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34139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2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25515</xdr:rowOff>
    </xdr:from>
    <xdr:to>
      <xdr:col>20</xdr:col>
      <xdr:colOff>38100</xdr:colOff>
      <xdr:row>33</xdr:row>
      <xdr:rowOff>127115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143642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4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26180</xdr:rowOff>
    </xdr:from>
    <xdr:to>
      <xdr:col>15</xdr:col>
      <xdr:colOff>101600</xdr:colOff>
      <xdr:row>33</xdr:row>
      <xdr:rowOff>127780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144307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4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70044</xdr:rowOff>
    </xdr:from>
    <xdr:to>
      <xdr:col>10</xdr:col>
      <xdr:colOff>165100</xdr:colOff>
      <xdr:row>35</xdr:row>
      <xdr:rowOff>194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69353</xdr:rowOff>
    </xdr:from>
    <xdr:to>
      <xdr:col>6</xdr:col>
      <xdr:colOff>38100</xdr:colOff>
      <xdr:row>34</xdr:row>
      <xdr:rowOff>170953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6976</xdr:rowOff>
    </xdr:from>
    <xdr:to>
      <xdr:col>24</xdr:col>
      <xdr:colOff>63500</xdr:colOff>
      <xdr:row>56</xdr:row>
      <xdr:rowOff>39612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8176"/>
          <a:ext cx="8382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39612</xdr:rowOff>
    </xdr:from>
    <xdr:to>
      <xdr:col>19</xdr:col>
      <xdr:colOff>177800</xdr:colOff>
      <xdr:row>56</xdr:row>
      <xdr:rowOff>111669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0812"/>
          <a:ext cx="889000" cy="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59645</xdr:rowOff>
    </xdr:from>
    <xdr:to>
      <xdr:col>15</xdr:col>
      <xdr:colOff>50800</xdr:colOff>
      <xdr:row>56</xdr:row>
      <xdr:rowOff>111669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60845"/>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57229</xdr:rowOff>
    </xdr:from>
    <xdr:to>
      <xdr:col>10</xdr:col>
      <xdr:colOff>114300</xdr:colOff>
      <xdr:row>56</xdr:row>
      <xdr:rowOff>59645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58429"/>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127626</xdr:rowOff>
    </xdr:from>
    <xdr:to>
      <xdr:col>24</xdr:col>
      <xdr:colOff>114300</xdr:colOff>
      <xdr:row>56</xdr:row>
      <xdr:rowOff>57776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150503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160262</xdr:rowOff>
    </xdr:from>
    <xdr:to>
      <xdr:col>20</xdr:col>
      <xdr:colOff>38100</xdr:colOff>
      <xdr:row>56</xdr:row>
      <xdr:rowOff>90412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106939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60869</xdr:rowOff>
    </xdr:from>
    <xdr:to>
      <xdr:col>15</xdr:col>
      <xdr:colOff>101600</xdr:colOff>
      <xdr:row>56</xdr:row>
      <xdr:rowOff>162469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8845</xdr:rowOff>
    </xdr:from>
    <xdr:to>
      <xdr:col>10</xdr:col>
      <xdr:colOff>165100</xdr:colOff>
      <xdr:row>56</xdr:row>
      <xdr:rowOff>110445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126972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8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6429</xdr:rowOff>
    </xdr:from>
    <xdr:to>
      <xdr:col>6</xdr:col>
      <xdr:colOff>38100</xdr:colOff>
      <xdr:row>56</xdr:row>
      <xdr:rowOff>108029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124556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8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135603</xdr:rowOff>
    </xdr:from>
    <xdr:to>
      <xdr:col>24</xdr:col>
      <xdr:colOff>63500</xdr:colOff>
      <xdr:row>71</xdr:row>
      <xdr:rowOff>68920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137103"/>
          <a:ext cx="838200" cy="1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68920</xdr:rowOff>
    </xdr:from>
    <xdr:to>
      <xdr:col>19</xdr:col>
      <xdr:colOff>177800</xdr:colOff>
      <xdr:row>71</xdr:row>
      <xdr:rowOff>70737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41870"/>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70737</xdr:rowOff>
    </xdr:from>
    <xdr:to>
      <xdr:col>15</xdr:col>
      <xdr:colOff>50800</xdr:colOff>
      <xdr:row>72</xdr:row>
      <xdr:rowOff>88745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243687"/>
          <a:ext cx="889000" cy="1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82230</xdr:rowOff>
    </xdr:from>
    <xdr:to>
      <xdr:col>10</xdr:col>
      <xdr:colOff>114300</xdr:colOff>
      <xdr:row>72</xdr:row>
      <xdr:rowOff>88745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42663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84803</xdr:rowOff>
    </xdr:from>
    <xdr:to>
      <xdr:col>24</xdr:col>
      <xdr:colOff>114300</xdr:colOff>
      <xdr:row>71</xdr:row>
      <xdr:rowOff>14953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0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37830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18120</xdr:rowOff>
    </xdr:from>
    <xdr:to>
      <xdr:col>20</xdr:col>
      <xdr:colOff>38100</xdr:colOff>
      <xdr:row>71</xdr:row>
      <xdr:rowOff>119720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1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136247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196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19937</xdr:rowOff>
    </xdr:from>
    <xdr:to>
      <xdr:col>15</xdr:col>
      <xdr:colOff>101600</xdr:colOff>
      <xdr:row>71</xdr:row>
      <xdr:rowOff>121537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138064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19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37945</xdr:rowOff>
    </xdr:from>
    <xdr:to>
      <xdr:col>10</xdr:col>
      <xdr:colOff>165100</xdr:colOff>
      <xdr:row>72</xdr:row>
      <xdr:rowOff>139545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3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156072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1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31430</xdr:rowOff>
    </xdr:from>
    <xdr:to>
      <xdr:col>6</xdr:col>
      <xdr:colOff>38100</xdr:colOff>
      <xdr:row>72</xdr:row>
      <xdr:rowOff>133030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3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149557</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15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66869</xdr:rowOff>
    </xdr:from>
    <xdr:to>
      <xdr:col>24</xdr:col>
      <xdr:colOff>63500</xdr:colOff>
      <xdr:row>94</xdr:row>
      <xdr:rowOff>101166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83169"/>
          <a:ext cx="8382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66869</xdr:rowOff>
    </xdr:from>
    <xdr:to>
      <xdr:col>19</xdr:col>
      <xdr:colOff>177800</xdr:colOff>
      <xdr:row>95</xdr:row>
      <xdr:rowOff>96061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83169"/>
          <a:ext cx="8890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78169</xdr:rowOff>
    </xdr:from>
    <xdr:to>
      <xdr:col>15</xdr:col>
      <xdr:colOff>50800</xdr:colOff>
      <xdr:row>95</xdr:row>
      <xdr:rowOff>96061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65919"/>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55324</xdr:rowOff>
    </xdr:from>
    <xdr:to>
      <xdr:col>10</xdr:col>
      <xdr:colOff>114300</xdr:colOff>
      <xdr:row>95</xdr:row>
      <xdr:rowOff>78169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43074"/>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50366</xdr:rowOff>
    </xdr:from>
    <xdr:to>
      <xdr:col>24</xdr:col>
      <xdr:colOff>114300</xdr:colOff>
      <xdr:row>94</xdr:row>
      <xdr:rowOff>151966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73243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1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16069</xdr:rowOff>
    </xdr:from>
    <xdr:to>
      <xdr:col>20</xdr:col>
      <xdr:colOff>38100</xdr:colOff>
      <xdr:row>94</xdr:row>
      <xdr:rowOff>117669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134196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45261</xdr:rowOff>
    </xdr:from>
    <xdr:to>
      <xdr:col>15</xdr:col>
      <xdr:colOff>101600</xdr:colOff>
      <xdr:row>95</xdr:row>
      <xdr:rowOff>146861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27369</xdr:rowOff>
    </xdr:from>
    <xdr:to>
      <xdr:col>10</xdr:col>
      <xdr:colOff>165100</xdr:colOff>
      <xdr:row>95</xdr:row>
      <xdr:rowOff>128969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145496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4524</xdr:rowOff>
    </xdr:from>
    <xdr:to>
      <xdr:col>6</xdr:col>
      <xdr:colOff>38100</xdr:colOff>
      <xdr:row>95</xdr:row>
      <xdr:rowOff>106124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6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132362</xdr:rowOff>
    </xdr:from>
    <xdr:to>
      <xdr:col>55</xdr:col>
      <xdr:colOff>0</xdr:colOff>
      <xdr:row>32</xdr:row>
      <xdr:rowOff>150635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18762"/>
          <a:ext cx="8382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38964</xdr:rowOff>
    </xdr:from>
    <xdr:to>
      <xdr:col>50</xdr:col>
      <xdr:colOff>114300</xdr:colOff>
      <xdr:row>32</xdr:row>
      <xdr:rowOff>150635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353914"/>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38964</xdr:rowOff>
    </xdr:from>
    <xdr:to>
      <xdr:col>45</xdr:col>
      <xdr:colOff>177800</xdr:colOff>
      <xdr:row>33</xdr:row>
      <xdr:rowOff>73173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353914"/>
          <a:ext cx="889000" cy="37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55815</xdr:rowOff>
    </xdr:from>
    <xdr:to>
      <xdr:col>41</xdr:col>
      <xdr:colOff>50800</xdr:colOff>
      <xdr:row>33</xdr:row>
      <xdr:rowOff>73173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713665"/>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81562</xdr:rowOff>
    </xdr:from>
    <xdr:to>
      <xdr:col>55</xdr:col>
      <xdr:colOff>50800</xdr:colOff>
      <xdr:row>33</xdr:row>
      <xdr:rowOff>11712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104439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99835</xdr:rowOff>
    </xdr:from>
    <xdr:to>
      <xdr:col>50</xdr:col>
      <xdr:colOff>165100</xdr:colOff>
      <xdr:row>33</xdr:row>
      <xdr:rowOff>29985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46512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6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159614</xdr:rowOff>
    </xdr:from>
    <xdr:to>
      <xdr:col>46</xdr:col>
      <xdr:colOff>38100</xdr:colOff>
      <xdr:row>31</xdr:row>
      <xdr:rowOff>89764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3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106291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0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22373</xdr:rowOff>
    </xdr:from>
    <xdr:to>
      <xdr:col>41</xdr:col>
      <xdr:colOff>101600</xdr:colOff>
      <xdr:row>33</xdr:row>
      <xdr:rowOff>123973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140500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5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5015</xdr:rowOff>
    </xdr:from>
    <xdr:to>
      <xdr:col>36</xdr:col>
      <xdr:colOff>165100</xdr:colOff>
      <xdr:row>33</xdr:row>
      <xdr:rowOff>106615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123142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43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75681</xdr:rowOff>
    </xdr:from>
    <xdr:to>
      <xdr:col>55</xdr:col>
      <xdr:colOff>0</xdr:colOff>
      <xdr:row>56</xdr:row>
      <xdr:rowOff>102216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505431"/>
          <a:ext cx="838200" cy="19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75681</xdr:rowOff>
    </xdr:from>
    <xdr:to>
      <xdr:col>50</xdr:col>
      <xdr:colOff>114300</xdr:colOff>
      <xdr:row>55</xdr:row>
      <xdr:rowOff>128795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05431"/>
          <a:ext cx="889000" cy="5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103612</xdr:rowOff>
    </xdr:from>
    <xdr:to>
      <xdr:col>45</xdr:col>
      <xdr:colOff>177800</xdr:colOff>
      <xdr:row>55</xdr:row>
      <xdr:rowOff>128795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33362"/>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103612</xdr:rowOff>
    </xdr:from>
    <xdr:to>
      <xdr:col>41</xdr:col>
      <xdr:colOff>50800</xdr:colOff>
      <xdr:row>57</xdr:row>
      <xdr:rowOff>20700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33362"/>
          <a:ext cx="889000" cy="2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51416</xdr:rowOff>
    </xdr:from>
    <xdr:to>
      <xdr:col>55</xdr:col>
      <xdr:colOff>50800</xdr:colOff>
      <xdr:row>56</xdr:row>
      <xdr:rowOff>153016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74293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24881</xdr:rowOff>
    </xdr:from>
    <xdr:to>
      <xdr:col>50</xdr:col>
      <xdr:colOff>165100</xdr:colOff>
      <xdr:row>55</xdr:row>
      <xdr:rowOff>126481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143008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2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77995</xdr:rowOff>
    </xdr:from>
    <xdr:to>
      <xdr:col>46</xdr:col>
      <xdr:colOff>38100</xdr:colOff>
      <xdr:row>56</xdr:row>
      <xdr:rowOff>8145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24672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52812</xdr:rowOff>
    </xdr:from>
    <xdr:to>
      <xdr:col>41</xdr:col>
      <xdr:colOff>101600</xdr:colOff>
      <xdr:row>55</xdr:row>
      <xdr:rowOff>154412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170939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141350</xdr:rowOff>
    </xdr:from>
    <xdr:to>
      <xdr:col>36</xdr:col>
      <xdr:colOff>165100</xdr:colOff>
      <xdr:row>57</xdr:row>
      <xdr:rowOff>71500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88027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61033</xdr:rowOff>
    </xdr:from>
    <xdr:to>
      <xdr:col>55</xdr:col>
      <xdr:colOff>0</xdr:colOff>
      <xdr:row>77</xdr:row>
      <xdr:rowOff>152312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262683"/>
          <a:ext cx="8382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61033</xdr:rowOff>
    </xdr:from>
    <xdr:to>
      <xdr:col>50</xdr:col>
      <xdr:colOff>114300</xdr:colOff>
      <xdr:row>78</xdr:row>
      <xdr:rowOff>12641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262683"/>
          <a:ext cx="889000" cy="1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xdr:rowOff>
    </xdr:from>
    <xdr:to>
      <xdr:col>45</xdr:col>
      <xdr:colOff>177800</xdr:colOff>
      <xdr:row>78</xdr:row>
      <xdr:rowOff>12641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415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1051</xdr:rowOff>
    </xdr:from>
    <xdr:to>
      <xdr:col>41</xdr:col>
      <xdr:colOff>50800</xdr:colOff>
      <xdr:row>78</xdr:row>
      <xdr:rowOff>14759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4151"/>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101512</xdr:rowOff>
    </xdr:from>
    <xdr:to>
      <xdr:col>55</xdr:col>
      <xdr:colOff>50800</xdr:colOff>
      <xdr:row>78</xdr:row>
      <xdr:rowOff>31662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10233</xdr:rowOff>
    </xdr:from>
    <xdr:to>
      <xdr:col>50</xdr:col>
      <xdr:colOff>165100</xdr:colOff>
      <xdr:row>77</xdr:row>
      <xdr:rowOff>111833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128360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9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133291</xdr:rowOff>
    </xdr:from>
    <xdr:to>
      <xdr:col>46</xdr:col>
      <xdr:colOff>38100</xdr:colOff>
      <xdr:row>78</xdr:row>
      <xdr:rowOff>63441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54568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121701</xdr:rowOff>
    </xdr:from>
    <xdr:to>
      <xdr:col>41</xdr:col>
      <xdr:colOff>101600</xdr:colOff>
      <xdr:row>78</xdr:row>
      <xdr:rowOff>51851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42978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135409</xdr:rowOff>
    </xdr:from>
    <xdr:to>
      <xdr:col>36</xdr:col>
      <xdr:colOff>165100</xdr:colOff>
      <xdr:row>78</xdr:row>
      <xdr:rowOff>65559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83364</xdr:rowOff>
    </xdr:from>
    <xdr:to>
      <xdr:col>55</xdr:col>
      <xdr:colOff>0</xdr:colOff>
      <xdr:row>95</xdr:row>
      <xdr:rowOff>73969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028214"/>
          <a:ext cx="838200" cy="3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147855</xdr:rowOff>
    </xdr:from>
    <xdr:to>
      <xdr:col>50</xdr:col>
      <xdr:colOff>114300</xdr:colOff>
      <xdr:row>93</xdr:row>
      <xdr:rowOff>83364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5921255"/>
          <a:ext cx="889000" cy="1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112313</xdr:rowOff>
    </xdr:from>
    <xdr:to>
      <xdr:col>45</xdr:col>
      <xdr:colOff>177800</xdr:colOff>
      <xdr:row>92</xdr:row>
      <xdr:rowOff>147855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5714263"/>
          <a:ext cx="8890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112313</xdr:rowOff>
    </xdr:from>
    <xdr:to>
      <xdr:col>41</xdr:col>
      <xdr:colOff>50800</xdr:colOff>
      <xdr:row>96</xdr:row>
      <xdr:rowOff>90636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5714263"/>
          <a:ext cx="889000" cy="8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23169</xdr:rowOff>
    </xdr:from>
    <xdr:to>
      <xdr:col>55</xdr:col>
      <xdr:colOff>50800</xdr:colOff>
      <xdr:row>95</xdr:row>
      <xdr:rowOff>124769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3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46046</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16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32564</xdr:rowOff>
    </xdr:from>
    <xdr:to>
      <xdr:col>50</xdr:col>
      <xdr:colOff>165100</xdr:colOff>
      <xdr:row>93</xdr:row>
      <xdr:rowOff>134164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5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150691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5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97055</xdr:rowOff>
    </xdr:from>
    <xdr:to>
      <xdr:col>46</xdr:col>
      <xdr:colOff>38100</xdr:colOff>
      <xdr:row>93</xdr:row>
      <xdr:rowOff>27205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58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43732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6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61513</xdr:rowOff>
    </xdr:from>
    <xdr:to>
      <xdr:col>41</xdr:col>
      <xdr:colOff>101600</xdr:colOff>
      <xdr:row>91</xdr:row>
      <xdr:rowOff>163113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56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8190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4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39836</xdr:rowOff>
    </xdr:from>
    <xdr:to>
      <xdr:col>36</xdr:col>
      <xdr:colOff>165100</xdr:colOff>
      <xdr:row>96</xdr:row>
      <xdr:rowOff>141436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157963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27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31165</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17715"/>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150237</xdr:rowOff>
    </xdr:from>
    <xdr:to>
      <xdr:col>71</xdr:col>
      <xdr:colOff>177800</xdr:colOff>
      <xdr:row>39</xdr:row>
      <xdr:rowOff>31165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65337"/>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151815</xdr:rowOff>
    </xdr:from>
    <xdr:to>
      <xdr:col>72</xdr:col>
      <xdr:colOff>38100</xdr:colOff>
      <xdr:row>39</xdr:row>
      <xdr:rowOff>81965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99437</xdr:rowOff>
    </xdr:from>
    <xdr:to>
      <xdr:col>67</xdr:col>
      <xdr:colOff>101600</xdr:colOff>
      <xdr:row>39</xdr:row>
      <xdr:rowOff>29587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46114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8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69009</xdr:rowOff>
    </xdr:from>
    <xdr:to>
      <xdr:col>85</xdr:col>
      <xdr:colOff>127000</xdr:colOff>
      <xdr:row>74</xdr:row>
      <xdr:rowOff>71918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756309"/>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71918</xdr:rowOff>
    </xdr:from>
    <xdr:to>
      <xdr:col>81</xdr:col>
      <xdr:colOff>50800</xdr:colOff>
      <xdr:row>75</xdr:row>
      <xdr:rowOff>15755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59218"/>
          <a:ext cx="8890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15755</xdr:rowOff>
    </xdr:from>
    <xdr:to>
      <xdr:col>76</xdr:col>
      <xdr:colOff>114300</xdr:colOff>
      <xdr:row>75</xdr:row>
      <xdr:rowOff>26699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7450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26699</xdr:rowOff>
    </xdr:from>
    <xdr:to>
      <xdr:col>71</xdr:col>
      <xdr:colOff>177800</xdr:colOff>
      <xdr:row>76</xdr:row>
      <xdr:rowOff>17021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85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18209</xdr:rowOff>
    </xdr:from>
    <xdr:to>
      <xdr:col>85</xdr:col>
      <xdr:colOff>177800</xdr:colOff>
      <xdr:row>74</xdr:row>
      <xdr:rowOff>119809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41086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21118</xdr:rowOff>
    </xdr:from>
    <xdr:to>
      <xdr:col>81</xdr:col>
      <xdr:colOff>101600</xdr:colOff>
      <xdr:row>74</xdr:row>
      <xdr:rowOff>122718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139245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8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136405</xdr:rowOff>
    </xdr:from>
    <xdr:to>
      <xdr:col>76</xdr:col>
      <xdr:colOff>165100</xdr:colOff>
      <xdr:row>75</xdr:row>
      <xdr:rowOff>66555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83082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147349</xdr:rowOff>
    </xdr:from>
    <xdr:to>
      <xdr:col>72</xdr:col>
      <xdr:colOff>38100</xdr:colOff>
      <xdr:row>75</xdr:row>
      <xdr:rowOff>77499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94026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0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137670</xdr:rowOff>
    </xdr:from>
    <xdr:to>
      <xdr:col>67</xdr:col>
      <xdr:colOff>101600</xdr:colOff>
      <xdr:row>76</xdr:row>
      <xdr:rowOff>67819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9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84347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32125</xdr:rowOff>
    </xdr:from>
    <xdr:to>
      <xdr:col>85</xdr:col>
      <xdr:colOff>127000</xdr:colOff>
      <xdr:row>98</xdr:row>
      <xdr:rowOff>58758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4225"/>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58758</xdr:rowOff>
    </xdr:from>
    <xdr:to>
      <xdr:col>81</xdr:col>
      <xdr:colOff>50800</xdr:colOff>
      <xdr:row>98</xdr:row>
      <xdr:rowOff>99020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60858"/>
          <a:ext cx="889000" cy="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96407</xdr:rowOff>
    </xdr:from>
    <xdr:to>
      <xdr:col>76</xdr:col>
      <xdr:colOff>114300</xdr:colOff>
      <xdr:row>98</xdr:row>
      <xdr:rowOff>99020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850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96407</xdr:rowOff>
    </xdr:from>
    <xdr:to>
      <xdr:col>71</xdr:col>
      <xdr:colOff>177800</xdr:colOff>
      <xdr:row>98</xdr:row>
      <xdr:rowOff>128184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8507"/>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152775</xdr:rowOff>
    </xdr:from>
    <xdr:to>
      <xdr:col>85</xdr:col>
      <xdr:colOff>177800</xdr:colOff>
      <xdr:row>98</xdr:row>
      <xdr:rowOff>82925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7958</xdr:rowOff>
    </xdr:from>
    <xdr:to>
      <xdr:col>81</xdr:col>
      <xdr:colOff>101600</xdr:colOff>
      <xdr:row>98</xdr:row>
      <xdr:rowOff>109558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100685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48220</xdr:rowOff>
    </xdr:from>
    <xdr:to>
      <xdr:col>76</xdr:col>
      <xdr:colOff>165100</xdr:colOff>
      <xdr:row>98</xdr:row>
      <xdr:rowOff>149820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140947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45607</xdr:rowOff>
    </xdr:from>
    <xdr:to>
      <xdr:col>72</xdr:col>
      <xdr:colOff>38100</xdr:colOff>
      <xdr:row>98</xdr:row>
      <xdr:rowOff>147207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138334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77384</xdr:rowOff>
    </xdr:from>
    <xdr:to>
      <xdr:col>67</xdr:col>
      <xdr:colOff>101600</xdr:colOff>
      <xdr:row>99</xdr:row>
      <xdr:rowOff>7534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170111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79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39505</xdr:rowOff>
    </xdr:from>
    <xdr:to>
      <xdr:col>111</xdr:col>
      <xdr:colOff>177800</xdr:colOff>
      <xdr:row>59</xdr:row>
      <xdr:rowOff>42393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5055"/>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39505</xdr:rowOff>
    </xdr:from>
    <xdr:to>
      <xdr:col>107</xdr:col>
      <xdr:colOff>50800</xdr:colOff>
      <xdr:row>59</xdr:row>
      <xdr:rowOff>41608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505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29896</xdr:rowOff>
    </xdr:from>
    <xdr:to>
      <xdr:col>102</xdr:col>
      <xdr:colOff>114300</xdr:colOff>
      <xdr:row>59</xdr:row>
      <xdr:rowOff>41608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5446"/>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84320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160155</xdr:rowOff>
    </xdr:from>
    <xdr:to>
      <xdr:col>107</xdr:col>
      <xdr:colOff>101600</xdr:colOff>
      <xdr:row>59</xdr:row>
      <xdr:rowOff>90305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81432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162258</xdr:rowOff>
    </xdr:from>
    <xdr:to>
      <xdr:col>102</xdr:col>
      <xdr:colOff>165100</xdr:colOff>
      <xdr:row>59</xdr:row>
      <xdr:rowOff>92408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83535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150546</xdr:rowOff>
    </xdr:from>
    <xdr:to>
      <xdr:col>98</xdr:col>
      <xdr:colOff>38100</xdr:colOff>
      <xdr:row>59</xdr:row>
      <xdr:rowOff>80696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71823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67367</xdr:rowOff>
    </xdr:from>
    <xdr:to>
      <xdr:col>116</xdr:col>
      <xdr:colOff>63500</xdr:colOff>
      <xdr:row>75</xdr:row>
      <xdr:rowOff>124281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26117"/>
          <a:ext cx="838200" cy="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124281</xdr:rowOff>
    </xdr:from>
    <xdr:to>
      <xdr:col>111</xdr:col>
      <xdr:colOff>177800</xdr:colOff>
      <xdr:row>75</xdr:row>
      <xdr:rowOff>146193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83031"/>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140036</xdr:rowOff>
    </xdr:from>
    <xdr:to>
      <xdr:col>107</xdr:col>
      <xdr:colOff>50800</xdr:colOff>
      <xdr:row>75</xdr:row>
      <xdr:rowOff>146193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998786"/>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140036</xdr:rowOff>
    </xdr:from>
    <xdr:to>
      <xdr:col>102</xdr:col>
      <xdr:colOff>114300</xdr:colOff>
      <xdr:row>75</xdr:row>
      <xdr:rowOff>166213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98786"/>
          <a:ext cx="889000" cy="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16567</xdr:rowOff>
    </xdr:from>
    <xdr:to>
      <xdr:col>116</xdr:col>
      <xdr:colOff>114300</xdr:colOff>
      <xdr:row>75</xdr:row>
      <xdr:rowOff>118167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39444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73481</xdr:rowOff>
    </xdr:from>
    <xdr:to>
      <xdr:col>112</xdr:col>
      <xdr:colOff>38100</xdr:colOff>
      <xdr:row>76</xdr:row>
      <xdr:rowOff>3631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20158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0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95393</xdr:rowOff>
    </xdr:from>
    <xdr:to>
      <xdr:col>107</xdr:col>
      <xdr:colOff>101600</xdr:colOff>
      <xdr:row>76</xdr:row>
      <xdr:rowOff>25543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42070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2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89236</xdr:rowOff>
    </xdr:from>
    <xdr:to>
      <xdr:col>102</xdr:col>
      <xdr:colOff>165100</xdr:colOff>
      <xdr:row>76</xdr:row>
      <xdr:rowOff>19385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4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35913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115414</xdr:rowOff>
    </xdr:from>
    <xdr:to>
      <xdr:col>98</xdr:col>
      <xdr:colOff>38100</xdr:colOff>
      <xdr:row>76</xdr:row>
      <xdr:rowOff>45563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74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62091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4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本町は南北に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という広範囲であり、なおかつ人口が少ないことから、人件費や物件費等の経常経費のコストは類似団体と比較しても高止まりになる。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全般的には昨年度と比較してもほぼ横ばいとなっているが、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近年上昇傾向にあった普通建設事業費については、緊急性や必要性を検討し、事業の先延ばしや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事業計画の見直しを実施し、低く抑えることができた。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今後においても、事業の必要性、緊急性を勘案して事業の取捨選択を図っていく。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123889</xdr:rowOff>
    </xdr:from>
    <xdr:to>
      <xdr:col>24</xdr:col>
      <xdr:colOff>63500</xdr:colOff>
      <xdr:row>34</xdr:row>
      <xdr:rowOff>142138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53189"/>
          <a:ext cx="8382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142138</xdr:rowOff>
    </xdr:from>
    <xdr:to>
      <xdr:col>19</xdr:col>
      <xdr:colOff>177800</xdr:colOff>
      <xdr:row>35</xdr:row>
      <xdr:rowOff>9570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71438"/>
          <a:ext cx="8890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7779</xdr:rowOff>
    </xdr:from>
    <xdr:to>
      <xdr:col>15</xdr:col>
      <xdr:colOff>50800</xdr:colOff>
      <xdr:row>35</xdr:row>
      <xdr:rowOff>9570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08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7779</xdr:rowOff>
    </xdr:from>
    <xdr:to>
      <xdr:col>10</xdr:col>
      <xdr:colOff>114300</xdr:colOff>
      <xdr:row>35</xdr:row>
      <xdr:rowOff>24124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085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73089</xdr:rowOff>
    </xdr:from>
    <xdr:to>
      <xdr:col>24</xdr:col>
      <xdr:colOff>114300</xdr:colOff>
      <xdr:row>35</xdr:row>
      <xdr:rowOff>3239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95966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91338</xdr:rowOff>
    </xdr:from>
    <xdr:to>
      <xdr:col>20</xdr:col>
      <xdr:colOff>38100</xdr:colOff>
      <xdr:row>35</xdr:row>
      <xdr:rowOff>21488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38015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130220</xdr:rowOff>
    </xdr:from>
    <xdr:to>
      <xdr:col>15</xdr:col>
      <xdr:colOff>101600</xdr:colOff>
      <xdr:row>35</xdr:row>
      <xdr:rowOff>60370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76897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128429</xdr:rowOff>
    </xdr:from>
    <xdr:to>
      <xdr:col>10</xdr:col>
      <xdr:colOff>165100</xdr:colOff>
      <xdr:row>35</xdr:row>
      <xdr:rowOff>58579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75106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144774</xdr:rowOff>
    </xdr:from>
    <xdr:to>
      <xdr:col>6</xdr:col>
      <xdr:colOff>38100</xdr:colOff>
      <xdr:row>35</xdr:row>
      <xdr:rowOff>74924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91451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38539</xdr:rowOff>
    </xdr:from>
    <xdr:to>
      <xdr:col>24</xdr:col>
      <xdr:colOff>63500</xdr:colOff>
      <xdr:row>57</xdr:row>
      <xdr:rowOff>77685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1189"/>
          <a:ext cx="8382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16481</xdr:rowOff>
    </xdr:from>
    <xdr:to>
      <xdr:col>19</xdr:col>
      <xdr:colOff>177800</xdr:colOff>
      <xdr:row>57</xdr:row>
      <xdr:rowOff>77685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9131"/>
          <a:ext cx="8890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16481</xdr:rowOff>
    </xdr:from>
    <xdr:to>
      <xdr:col>15</xdr:col>
      <xdr:colOff>50800</xdr:colOff>
      <xdr:row>57</xdr:row>
      <xdr:rowOff>119125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9131"/>
          <a:ext cx="889000" cy="10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109738</xdr:rowOff>
    </xdr:from>
    <xdr:to>
      <xdr:col>10</xdr:col>
      <xdr:colOff>114300</xdr:colOff>
      <xdr:row>57</xdr:row>
      <xdr:rowOff>119125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2388"/>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159189</xdr:rowOff>
    </xdr:from>
    <xdr:to>
      <xdr:col>24</xdr:col>
      <xdr:colOff>114300</xdr:colOff>
      <xdr:row>57</xdr:row>
      <xdr:rowOff>89339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10616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26885</xdr:rowOff>
    </xdr:from>
    <xdr:to>
      <xdr:col>20</xdr:col>
      <xdr:colOff>38100</xdr:colOff>
      <xdr:row>57</xdr:row>
      <xdr:rowOff>128485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145012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137131</xdr:rowOff>
    </xdr:from>
    <xdr:to>
      <xdr:col>15</xdr:col>
      <xdr:colOff>101600</xdr:colOff>
      <xdr:row>57</xdr:row>
      <xdr:rowOff>67281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83808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1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68325</xdr:rowOff>
    </xdr:from>
    <xdr:to>
      <xdr:col>10</xdr:col>
      <xdr:colOff>165100</xdr:colOff>
      <xdr:row>57</xdr:row>
      <xdr:rowOff>169925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58938</xdr:rowOff>
    </xdr:from>
    <xdr:to>
      <xdr:col>6</xdr:col>
      <xdr:colOff>38100</xdr:colOff>
      <xdr:row>57</xdr:row>
      <xdr:rowOff>160538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5615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8696</xdr:rowOff>
    </xdr:from>
    <xdr:to>
      <xdr:col>24</xdr:col>
      <xdr:colOff>63500</xdr:colOff>
      <xdr:row>75</xdr:row>
      <xdr:rowOff>34354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7446"/>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34354</xdr:rowOff>
    </xdr:from>
    <xdr:to>
      <xdr:col>19</xdr:col>
      <xdr:colOff>177800</xdr:colOff>
      <xdr:row>75</xdr:row>
      <xdr:rowOff>147627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3104"/>
          <a:ext cx="889000" cy="1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147064</xdr:rowOff>
    </xdr:from>
    <xdr:to>
      <xdr:col>15</xdr:col>
      <xdr:colOff>50800</xdr:colOff>
      <xdr:row>75</xdr:row>
      <xdr:rowOff>147627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05814"/>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147064</xdr:rowOff>
    </xdr:from>
    <xdr:to>
      <xdr:col>10</xdr:col>
      <xdr:colOff>114300</xdr:colOff>
      <xdr:row>75</xdr:row>
      <xdr:rowOff>150089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5814"/>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129346</xdr:rowOff>
    </xdr:from>
    <xdr:to>
      <xdr:col>24</xdr:col>
      <xdr:colOff>114300</xdr:colOff>
      <xdr:row>75</xdr:row>
      <xdr:rowOff>59496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152223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155004</xdr:rowOff>
    </xdr:from>
    <xdr:to>
      <xdr:col>20</xdr:col>
      <xdr:colOff>38100</xdr:colOff>
      <xdr:row>75</xdr:row>
      <xdr:rowOff>85154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101681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1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96826</xdr:rowOff>
    </xdr:from>
    <xdr:to>
      <xdr:col>15</xdr:col>
      <xdr:colOff>101600</xdr:colOff>
      <xdr:row>76</xdr:row>
      <xdr:rowOff>26975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55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43503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96264</xdr:rowOff>
    </xdr:from>
    <xdr:to>
      <xdr:col>10</xdr:col>
      <xdr:colOff>165100</xdr:colOff>
      <xdr:row>76</xdr:row>
      <xdr:rowOff>26414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42941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3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99289</xdr:rowOff>
    </xdr:from>
    <xdr:to>
      <xdr:col>6</xdr:col>
      <xdr:colOff>38100</xdr:colOff>
      <xdr:row>76</xdr:row>
      <xdr:rowOff>29439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85173</xdr:rowOff>
    </xdr:from>
    <xdr:to>
      <xdr:col>24</xdr:col>
      <xdr:colOff>63500</xdr:colOff>
      <xdr:row>93</xdr:row>
      <xdr:rowOff>151845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15673"/>
          <a:ext cx="838200" cy="5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120174</xdr:rowOff>
    </xdr:from>
    <xdr:to>
      <xdr:col>19</xdr:col>
      <xdr:colOff>177800</xdr:colOff>
      <xdr:row>90</xdr:row>
      <xdr:rowOff>85173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379224"/>
          <a:ext cx="8890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120174</xdr:rowOff>
    </xdr:from>
    <xdr:to>
      <xdr:col>15</xdr:col>
      <xdr:colOff>50800</xdr:colOff>
      <xdr:row>94</xdr:row>
      <xdr:rowOff>31840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379224"/>
          <a:ext cx="889000" cy="7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28790</xdr:rowOff>
    </xdr:from>
    <xdr:to>
      <xdr:col>10</xdr:col>
      <xdr:colOff>114300</xdr:colOff>
      <xdr:row>94</xdr:row>
      <xdr:rowOff>31840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14509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101045</xdr:rowOff>
    </xdr:from>
    <xdr:to>
      <xdr:col>24</xdr:col>
      <xdr:colOff>114300</xdr:colOff>
      <xdr:row>94</xdr:row>
      <xdr:rowOff>31195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123922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9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34373</xdr:rowOff>
    </xdr:from>
    <xdr:to>
      <xdr:col>20</xdr:col>
      <xdr:colOff>38100</xdr:colOff>
      <xdr:row>90</xdr:row>
      <xdr:rowOff>135973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152500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24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69374</xdr:rowOff>
    </xdr:from>
    <xdr:to>
      <xdr:col>15</xdr:col>
      <xdr:colOff>101600</xdr:colOff>
      <xdr:row>89</xdr:row>
      <xdr:rowOff>170974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3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16051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1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152490</xdr:rowOff>
    </xdr:from>
    <xdr:to>
      <xdr:col>10</xdr:col>
      <xdr:colOff>165100</xdr:colOff>
      <xdr:row>94</xdr:row>
      <xdr:rowOff>82640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99167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7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149440</xdr:rowOff>
    </xdr:from>
    <xdr:to>
      <xdr:col>6</xdr:col>
      <xdr:colOff>38100</xdr:colOff>
      <xdr:row>94</xdr:row>
      <xdr:rowOff>79590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96117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6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39</xdr:row>
      <xdr:rowOff>11684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2608"/>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11684</xdr:rowOff>
    </xdr:from>
    <xdr:to>
      <xdr:col>50</xdr:col>
      <xdr:colOff>114300</xdr:colOff>
      <xdr:row>39</xdr:row>
      <xdr:rowOff>28448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9823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28448</xdr:rowOff>
    </xdr:from>
    <xdr:to>
      <xdr:col>45</xdr:col>
      <xdr:colOff>177800</xdr:colOff>
      <xdr:row>39</xdr:row>
      <xdr:rowOff>29591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4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29591</xdr:rowOff>
    </xdr:from>
    <xdr:to>
      <xdr:col>41</xdr:col>
      <xdr:colOff>50800</xdr:colOff>
      <xdr:row>39</xdr:row>
      <xdr:rowOff>29972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61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76708</xdr:rowOff>
    </xdr:from>
    <xdr:to>
      <xdr:col>55</xdr:col>
      <xdr:colOff>50800</xdr:colOff>
      <xdr:row>39</xdr:row>
      <xdr:rowOff>6858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36085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132334</xdr:rowOff>
    </xdr:from>
    <xdr:to>
      <xdr:col>50</xdr:col>
      <xdr:colOff>165100</xdr:colOff>
      <xdr:row>39</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53611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149098</xdr:rowOff>
    </xdr:from>
    <xdr:to>
      <xdr:col>46</xdr:col>
      <xdr:colOff>38100</xdr:colOff>
      <xdr:row>39</xdr:row>
      <xdr:rowOff>79248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70375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71518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128893</xdr:rowOff>
    </xdr:from>
    <xdr:to>
      <xdr:col>55</xdr:col>
      <xdr:colOff>0</xdr:colOff>
      <xdr:row>57</xdr:row>
      <xdr:rowOff>139074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1543"/>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115797</xdr:rowOff>
    </xdr:from>
    <xdr:to>
      <xdr:col>50</xdr:col>
      <xdr:colOff>114300</xdr:colOff>
      <xdr:row>57</xdr:row>
      <xdr:rowOff>128893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8447"/>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115797</xdr:rowOff>
    </xdr:from>
    <xdr:to>
      <xdr:col>45</xdr:col>
      <xdr:colOff>177800</xdr:colOff>
      <xdr:row>57</xdr:row>
      <xdr:rowOff>140329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8447"/>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140329</xdr:rowOff>
    </xdr:from>
    <xdr:to>
      <xdr:col>41</xdr:col>
      <xdr:colOff>50800</xdr:colOff>
      <xdr:row>57</xdr:row>
      <xdr:rowOff>167197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2979"/>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88274</xdr:rowOff>
    </xdr:from>
    <xdr:to>
      <xdr:col>55</xdr:col>
      <xdr:colOff>50800</xdr:colOff>
      <xdr:row>58</xdr:row>
      <xdr:rowOff>18424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111151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78093</xdr:rowOff>
    </xdr:from>
    <xdr:to>
      <xdr:col>50</xdr:col>
      <xdr:colOff>165100</xdr:colOff>
      <xdr:row>58</xdr:row>
      <xdr:rowOff>8243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24770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2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64997</xdr:rowOff>
    </xdr:from>
    <xdr:to>
      <xdr:col>46</xdr:col>
      <xdr:colOff>38100</xdr:colOff>
      <xdr:row>57</xdr:row>
      <xdr:rowOff>166597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11674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89529</xdr:rowOff>
    </xdr:from>
    <xdr:to>
      <xdr:col>41</xdr:col>
      <xdr:colOff>101600</xdr:colOff>
      <xdr:row>58</xdr:row>
      <xdr:rowOff>19679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36206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116397</xdr:rowOff>
    </xdr:from>
    <xdr:to>
      <xdr:col>36</xdr:col>
      <xdr:colOff>165100</xdr:colOff>
      <xdr:row>58</xdr:row>
      <xdr:rowOff>46547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63074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67929</xdr:rowOff>
    </xdr:from>
    <xdr:to>
      <xdr:col>55</xdr:col>
      <xdr:colOff>0</xdr:colOff>
      <xdr:row>76</xdr:row>
      <xdr:rowOff>154442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98129"/>
          <a:ext cx="838200" cy="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122008</xdr:rowOff>
    </xdr:from>
    <xdr:to>
      <xdr:col>50</xdr:col>
      <xdr:colOff>114300</xdr:colOff>
      <xdr:row>76</xdr:row>
      <xdr:rowOff>154442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52208"/>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100447</xdr:rowOff>
    </xdr:from>
    <xdr:to>
      <xdr:col>45</xdr:col>
      <xdr:colOff>177800</xdr:colOff>
      <xdr:row>76</xdr:row>
      <xdr:rowOff>122008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616297"/>
          <a:ext cx="889000" cy="5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100447</xdr:rowOff>
    </xdr:from>
    <xdr:to>
      <xdr:col>41</xdr:col>
      <xdr:colOff>50800</xdr:colOff>
      <xdr:row>77</xdr:row>
      <xdr:rowOff>61291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16297"/>
          <a:ext cx="889000" cy="6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17129</xdr:rowOff>
    </xdr:from>
    <xdr:to>
      <xdr:col>55</xdr:col>
      <xdr:colOff>50800</xdr:colOff>
      <xdr:row>76</xdr:row>
      <xdr:rowOff>118729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40005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103642</xdr:rowOff>
    </xdr:from>
    <xdr:to>
      <xdr:col>50</xdr:col>
      <xdr:colOff>165100</xdr:colOff>
      <xdr:row>77</xdr:row>
      <xdr:rowOff>33792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50320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0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71208</xdr:rowOff>
    </xdr:from>
    <xdr:to>
      <xdr:col>46</xdr:col>
      <xdr:colOff>38100</xdr:colOff>
      <xdr:row>77</xdr:row>
      <xdr:rowOff>1358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17886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49647</xdr:rowOff>
    </xdr:from>
    <xdr:to>
      <xdr:col>41</xdr:col>
      <xdr:colOff>101600</xdr:colOff>
      <xdr:row>73</xdr:row>
      <xdr:rowOff>151247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167774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3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10491</xdr:rowOff>
    </xdr:from>
    <xdr:to>
      <xdr:col>36</xdr:col>
      <xdr:colOff>165100</xdr:colOff>
      <xdr:row>77</xdr:row>
      <xdr:rowOff>112091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128618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8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154327</xdr:rowOff>
    </xdr:from>
    <xdr:to>
      <xdr:col>55</xdr:col>
      <xdr:colOff>0</xdr:colOff>
      <xdr:row>91</xdr:row>
      <xdr:rowOff>101569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584827"/>
          <a:ext cx="838200" cy="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101569</xdr:rowOff>
    </xdr:from>
    <xdr:to>
      <xdr:col>50</xdr:col>
      <xdr:colOff>114300</xdr:colOff>
      <xdr:row>92</xdr:row>
      <xdr:rowOff>72245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03519"/>
          <a:ext cx="889000" cy="1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72245</xdr:rowOff>
    </xdr:from>
    <xdr:to>
      <xdr:col>45</xdr:col>
      <xdr:colOff>177800</xdr:colOff>
      <xdr:row>93</xdr:row>
      <xdr:rowOff>80263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845645"/>
          <a:ext cx="889000" cy="17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80263</xdr:rowOff>
    </xdr:from>
    <xdr:to>
      <xdr:col>41</xdr:col>
      <xdr:colOff>50800</xdr:colOff>
      <xdr:row>93</xdr:row>
      <xdr:rowOff>114100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25113"/>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103527</xdr:rowOff>
    </xdr:from>
    <xdr:to>
      <xdr:col>55</xdr:col>
      <xdr:colOff>50800</xdr:colOff>
      <xdr:row>91</xdr:row>
      <xdr:rowOff>33677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5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44835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47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50769</xdr:rowOff>
    </xdr:from>
    <xdr:to>
      <xdr:col>50</xdr:col>
      <xdr:colOff>165100</xdr:colOff>
      <xdr:row>91</xdr:row>
      <xdr:rowOff>152369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6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168896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4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21445</xdr:rowOff>
    </xdr:from>
    <xdr:to>
      <xdr:col>46</xdr:col>
      <xdr:colOff>38100</xdr:colOff>
      <xdr:row>92</xdr:row>
      <xdr:rowOff>123045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7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139572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57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29463</xdr:rowOff>
    </xdr:from>
    <xdr:to>
      <xdr:col>41</xdr:col>
      <xdr:colOff>101600</xdr:colOff>
      <xdr:row>93</xdr:row>
      <xdr:rowOff>131063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9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147590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74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63300</xdr:rowOff>
    </xdr:from>
    <xdr:to>
      <xdr:col>36</xdr:col>
      <xdr:colOff>165100</xdr:colOff>
      <xdr:row>93</xdr:row>
      <xdr:rowOff>164900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9977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7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27606</xdr:rowOff>
    </xdr:from>
    <xdr:to>
      <xdr:col>85</xdr:col>
      <xdr:colOff>127000</xdr:colOff>
      <xdr:row>37</xdr:row>
      <xdr:rowOff>28984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1256"/>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145154</xdr:rowOff>
    </xdr:from>
    <xdr:to>
      <xdr:col>81</xdr:col>
      <xdr:colOff>50800</xdr:colOff>
      <xdr:row>37</xdr:row>
      <xdr:rowOff>28984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17354"/>
          <a:ext cx="889000" cy="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145154</xdr:rowOff>
    </xdr:from>
    <xdr:to>
      <xdr:col>76</xdr:col>
      <xdr:colOff>114300</xdr:colOff>
      <xdr:row>37</xdr:row>
      <xdr:rowOff>87778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17354"/>
          <a:ext cx="889000" cy="1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68763</xdr:rowOff>
    </xdr:from>
    <xdr:to>
      <xdr:col>71</xdr:col>
      <xdr:colOff>177800</xdr:colOff>
      <xdr:row>37</xdr:row>
      <xdr:rowOff>87778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2413"/>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148256</xdr:rowOff>
    </xdr:from>
    <xdr:to>
      <xdr:col>85</xdr:col>
      <xdr:colOff>177800</xdr:colOff>
      <xdr:row>37</xdr:row>
      <xdr:rowOff>78406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171133</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149634</xdr:rowOff>
    </xdr:from>
    <xdr:to>
      <xdr:col>81</xdr:col>
      <xdr:colOff>101600</xdr:colOff>
      <xdr:row>37</xdr:row>
      <xdr:rowOff>79784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96311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0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94354</xdr:rowOff>
    </xdr:from>
    <xdr:to>
      <xdr:col>76</xdr:col>
      <xdr:colOff>165100</xdr:colOff>
      <xdr:row>37</xdr:row>
      <xdr:rowOff>24504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41031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4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36978</xdr:rowOff>
    </xdr:from>
    <xdr:to>
      <xdr:col>72</xdr:col>
      <xdr:colOff>38100</xdr:colOff>
      <xdr:row>37</xdr:row>
      <xdr:rowOff>138578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17963</xdr:rowOff>
    </xdr:from>
    <xdr:to>
      <xdr:col>67</xdr:col>
      <xdr:colOff>101600</xdr:colOff>
      <xdr:row>37</xdr:row>
      <xdr:rowOff>119563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136090</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3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131421</xdr:rowOff>
    </xdr:from>
    <xdr:to>
      <xdr:col>85</xdr:col>
      <xdr:colOff>127000</xdr:colOff>
      <xdr:row>54</xdr:row>
      <xdr:rowOff>135058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046821"/>
          <a:ext cx="838200" cy="3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131421</xdr:rowOff>
    </xdr:from>
    <xdr:to>
      <xdr:col>81</xdr:col>
      <xdr:colOff>50800</xdr:colOff>
      <xdr:row>54</xdr:row>
      <xdr:rowOff>149400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046821"/>
          <a:ext cx="889000" cy="3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42534</xdr:rowOff>
    </xdr:from>
    <xdr:to>
      <xdr:col>76</xdr:col>
      <xdr:colOff>114300</xdr:colOff>
      <xdr:row>54</xdr:row>
      <xdr:rowOff>149400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00834"/>
          <a:ext cx="8890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42534</xdr:rowOff>
    </xdr:from>
    <xdr:to>
      <xdr:col>71</xdr:col>
      <xdr:colOff>177800</xdr:colOff>
      <xdr:row>55</xdr:row>
      <xdr:rowOff>148233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00834"/>
          <a:ext cx="889000" cy="2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84258</xdr:rowOff>
    </xdr:from>
    <xdr:to>
      <xdr:col>85</xdr:col>
      <xdr:colOff>177800</xdr:colOff>
      <xdr:row>55</xdr:row>
      <xdr:rowOff>14408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107135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80621</xdr:rowOff>
    </xdr:from>
    <xdr:to>
      <xdr:col>81</xdr:col>
      <xdr:colOff>101600</xdr:colOff>
      <xdr:row>53</xdr:row>
      <xdr:rowOff>10771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27298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7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98600</xdr:rowOff>
    </xdr:from>
    <xdr:to>
      <xdr:col>76</xdr:col>
      <xdr:colOff>165100</xdr:colOff>
      <xdr:row>55</xdr:row>
      <xdr:rowOff>28750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45277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163184</xdr:rowOff>
    </xdr:from>
    <xdr:to>
      <xdr:col>72</xdr:col>
      <xdr:colOff>38100</xdr:colOff>
      <xdr:row>54</xdr:row>
      <xdr:rowOff>93334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109861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0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97433</xdr:rowOff>
    </xdr:from>
    <xdr:to>
      <xdr:col>67</xdr:col>
      <xdr:colOff>101600</xdr:colOff>
      <xdr:row>56</xdr:row>
      <xdr:rowOff>27583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44110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571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150236</xdr:rowOff>
    </xdr:from>
    <xdr:to>
      <xdr:col>71</xdr:col>
      <xdr:colOff>177800</xdr:colOff>
      <xdr:row>79</xdr:row>
      <xdr:rowOff>31164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23336"/>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151814</xdr:rowOff>
    </xdr:from>
    <xdr:to>
      <xdr:col>72</xdr:col>
      <xdr:colOff>38100</xdr:colOff>
      <xdr:row>79</xdr:row>
      <xdr:rowOff>81964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73091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99436</xdr:rowOff>
    </xdr:from>
    <xdr:to>
      <xdr:col>67</xdr:col>
      <xdr:colOff>101600</xdr:colOff>
      <xdr:row>79</xdr:row>
      <xdr:rowOff>29586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46113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69010</xdr:rowOff>
    </xdr:from>
    <xdr:to>
      <xdr:col>85</xdr:col>
      <xdr:colOff>127000</xdr:colOff>
      <xdr:row>94</xdr:row>
      <xdr:rowOff>71918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85310"/>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71918</xdr:rowOff>
    </xdr:from>
    <xdr:to>
      <xdr:col>81</xdr:col>
      <xdr:colOff>50800</xdr:colOff>
      <xdr:row>95</xdr:row>
      <xdr:rowOff>15756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88218"/>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15756</xdr:rowOff>
    </xdr:from>
    <xdr:to>
      <xdr:col>76</xdr:col>
      <xdr:colOff>114300</xdr:colOff>
      <xdr:row>95</xdr:row>
      <xdr:rowOff>26699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03506"/>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26699</xdr:rowOff>
    </xdr:from>
    <xdr:to>
      <xdr:col>71</xdr:col>
      <xdr:colOff>177800</xdr:colOff>
      <xdr:row>96</xdr:row>
      <xdr:rowOff>17021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14449"/>
          <a:ext cx="8890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18210</xdr:rowOff>
    </xdr:from>
    <xdr:to>
      <xdr:col>85</xdr:col>
      <xdr:colOff>177800</xdr:colOff>
      <xdr:row>94</xdr:row>
      <xdr:rowOff>119810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41087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21118</xdr:rowOff>
    </xdr:from>
    <xdr:to>
      <xdr:col>81</xdr:col>
      <xdr:colOff>101600</xdr:colOff>
      <xdr:row>94</xdr:row>
      <xdr:rowOff>122718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139245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9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136406</xdr:rowOff>
    </xdr:from>
    <xdr:to>
      <xdr:col>76</xdr:col>
      <xdr:colOff>165100</xdr:colOff>
      <xdr:row>95</xdr:row>
      <xdr:rowOff>66556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83083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147349</xdr:rowOff>
    </xdr:from>
    <xdr:to>
      <xdr:col>72</xdr:col>
      <xdr:colOff>38100</xdr:colOff>
      <xdr:row>95</xdr:row>
      <xdr:rowOff>77499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94026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03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137671</xdr:rowOff>
    </xdr:from>
    <xdr:to>
      <xdr:col>67</xdr:col>
      <xdr:colOff>101600</xdr:colOff>
      <xdr:row>96</xdr:row>
      <xdr:rowOff>67821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84348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全般的には概ね横ばい傾向であ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昨年度実施した大型建設事業が完了したことにより横ばいに戻っているはいるものの、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依然類似団体平均を大きく上回っている。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資材等の物価高騰により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町道改修事業や橋梁改修事業など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また、本町においては人口は少ないが、行政区域が南北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という広範囲であるため、消防救急の防災経費が高く、全体的に類似団体平均を上回っている状況である。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年度においては大雪災害や地方交付税の減少に係る財政調整基金の取り崩しを行ったことにより、実質単年度収支が近年平均ベースをやや下回っている状況であり、それ以降については横ばい傾向にある。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今後も地方交付税の動向や地方債の発行状況を注視しながら健全財政に努める。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今年度の連結実質赤字比率も、黒字のため発生していない。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今後も、赤字額が発生しないよう健全な財政運営と企業努力に努める。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計画的な事業の遂行や繰上償還により減少させており、同様に算入公債費等（後年度、普通交付税で財政措置される公債費）も徐々に連動して減少させてきたが、今後は診療所・特養施設に係る元金償還開始による元利償還金の増など公共施設の更新等により増加に転じることが想定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引き続き、事業の必要性・緊急性を勘案し、新規地方債の発行を抑制するとともに、有利な地方債の活用により、公債費の適正化に努める。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本町においては、減債基金満期一括償還地方債の借入がなく、今後においても利用はしない予定である。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老朽化した公共施設の改修・更新が実施されていくため、将来負担額が増加していくことが想定されるが、引き続き、事務事業の効率化、見直し等による経費の削減に努め、計画的な事業の遂行により新規地方債の発行抑制、有利な地方債の活用、繰上償還などの実施により比率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年度においては財源不足による財政調整基金等の取崩しは財源が確保出来たことにより実施しなかった。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また、事業実施等による基金繰入は行ったが、今後の公債費増額分の財源確保を目的として、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百万円、特目基金へ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行うなど、全体としては繰入額より積立額が上回り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事業の必要性、緊急性を勘案し、基金運営の適正化に努める。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②総合振興基金：町の総合振興事業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⑤社会福祉基金：地域の福祉増進事業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①後年の公共施設整備のため、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②増減なし（利子分のみ増）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深名線バス関連事業へ充当しているため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①老朽化する施設整備事業へ充当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②町総合振興事業等へ充当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バス停留所等の整備へ充当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⑤福祉増進事業へ充当</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財源不足分として取崩しがな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く、財源確保が出来たことにより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百万円の積立が出来た。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災害や経済事情の変動により財源不足が生じた場合に充当する予定。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予定していた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特養施設・診療所建設に係る元利償還金への充当は財源確保により実施しなかった。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特養施設・診療所建設にかかる充当は当面実施する予定。その他は経済事情の変動により財源不足が生じた場合に充当する予定。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有形固定資産減価償却率は、類似団体と比較しても高く、上昇傾向にあることから、個別施設計画に基づき計画的に維持更新を行っていく必要がある。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24221</xdr:rowOff>
    </xdr:from>
    <xdr:to>
      <xdr:col>23</xdr:col>
      <xdr:colOff>136525</xdr:colOff>
      <xdr:row>33</xdr:row>
      <xdr:rowOff>125820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251325" y="6266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2648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352925" y="624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616325" y="6232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75021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667125" y="6276975"/>
          <a:ext cx="635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158659</xdr:rowOff>
    </xdr:from>
    <xdr:to>
      <xdr:col>15</xdr:col>
      <xdr:colOff>187325</xdr:colOff>
      <xdr:row>33</xdr:row>
      <xdr:rowOff>88809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930525" y="62356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38009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981325" y="6276975"/>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38372</xdr:rowOff>
    </xdr:from>
    <xdr:to>
      <xdr:col>11</xdr:col>
      <xdr:colOff>187325</xdr:colOff>
      <xdr:row>32</xdr:row>
      <xdr:rowOff>139972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244725" y="6115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33</xdr:row>
      <xdr:rowOff>38009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95525" y="6166122"/>
          <a:ext cx="685800" cy="1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58925" y="608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89172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609725" y="6132195"/>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470919"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79936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97819" y="632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131099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112019" y="620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42621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485364" y="44904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償還期間が短期の借入が増えているため、債務償還比率は類似団体と比較しても低い状況となっている。近年大型事業実施等により債務償還比率は上昇傾向にあるが、引き続き類似団体より、低い状況を維持できるよう適切な財政運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376275" y="5444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31379</xdr:rowOff>
    </xdr:from>
    <xdr:to>
      <xdr:col>76</xdr:col>
      <xdr:colOff>73025</xdr:colOff>
      <xdr:row>27</xdr:row>
      <xdr:rowOff>132979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93725" y="52828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54256</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376275" y="514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92371</xdr:rowOff>
    </xdr:from>
    <xdr:to>
      <xdr:col>72</xdr:col>
      <xdr:colOff>123825</xdr:colOff>
      <xdr:row>28</xdr:row>
      <xdr:rowOff>22521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639675" y="5343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82179</xdr:rowOff>
    </xdr:from>
    <xdr:to>
      <xdr:col>76</xdr:col>
      <xdr:colOff>22225</xdr:colOff>
      <xdr:row>27</xdr:row>
      <xdr:rowOff>143171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690475" y="5333629"/>
          <a:ext cx="635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72580</xdr:rowOff>
    </xdr:from>
    <xdr:to>
      <xdr:col>68</xdr:col>
      <xdr:colOff>123825</xdr:colOff>
      <xdr:row>28</xdr:row>
      <xdr:rowOff>2730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953875" y="532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123380</xdr:rowOff>
    </xdr:from>
    <xdr:to>
      <xdr:col>72</xdr:col>
      <xdr:colOff>73025</xdr:colOff>
      <xdr:row>27</xdr:row>
      <xdr:rowOff>143171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004675" y="5374830"/>
          <a:ext cx="6858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16447</xdr:rowOff>
    </xdr:from>
    <xdr:to>
      <xdr:col>64</xdr:col>
      <xdr:colOff>123825</xdr:colOff>
      <xdr:row>27</xdr:row>
      <xdr:rowOff>118047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268075" y="52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67247</xdr:rowOff>
    </xdr:from>
    <xdr:to>
      <xdr:col>68</xdr:col>
      <xdr:colOff>73025</xdr:colOff>
      <xdr:row>27</xdr:row>
      <xdr:rowOff>123380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318875" y="5318697"/>
          <a:ext cx="6858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167026</xdr:rowOff>
    </xdr:from>
    <xdr:to>
      <xdr:col>60</xdr:col>
      <xdr:colOff>123825</xdr:colOff>
      <xdr:row>27</xdr:row>
      <xdr:rowOff>97176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582275" y="5253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46376</xdr:rowOff>
    </xdr:from>
    <xdr:to>
      <xdr:col>64</xdr:col>
      <xdr:colOff>73025</xdr:colOff>
      <xdr:row>27</xdr:row>
      <xdr:rowOff>67247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0633075" y="5297826"/>
          <a:ext cx="6858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461952" y="558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788852" y="57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1103052" y="57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417252" y="568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39048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461952" y="512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19257</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788852" y="510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134574</xdr:rowOff>
    </xdr:from>
    <xdr:ext cx="405111"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1135369" y="505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113703</xdr:rowOff>
    </xdr:from>
    <xdr:ext cx="405111"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449569" y="503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169091</xdr:rowOff>
    </xdr:from>
    <xdr:to>
      <xdr:col>24</xdr:col>
      <xdr:colOff>114300</xdr:colOff>
      <xdr:row>40</xdr:row>
      <xdr:rowOff>99241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6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59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581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48441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62613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552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603093"/>
          <a:ext cx="80645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74385</xdr:rowOff>
    </xdr:from>
    <xdr:to>
      <xdr:col>10</xdr:col>
      <xdr:colOff>165100</xdr:colOff>
      <xdr:row>40</xdr:row>
      <xdr:rowOff>4535</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519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125185</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570435"/>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41728</xdr:rowOff>
    </xdr:from>
    <xdr:to>
      <xdr:col>6</xdr:col>
      <xdr:colOff>38100</xdr:colOff>
      <xdr:row>39</xdr:row>
      <xdr:rowOff>143328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486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92528</xdr:rowOff>
    </xdr:from>
    <xdr:to>
      <xdr:col>10</xdr:col>
      <xdr:colOff>114300</xdr:colOff>
      <xdr:row>39</xdr:row>
      <xdr:rowOff>125185</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5377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66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63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61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134455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57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744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84939</xdr:rowOff>
    </xdr:from>
    <xdr:to>
      <xdr:col>55</xdr:col>
      <xdr:colOff>50800</xdr:colOff>
      <xdr:row>40</xdr:row>
      <xdr:rowOff>15089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530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107816</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38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87678</xdr:rowOff>
    </xdr:from>
    <xdr:to>
      <xdr:col>50</xdr:col>
      <xdr:colOff>165100</xdr:colOff>
      <xdr:row>40</xdr:row>
      <xdr:rowOff>17828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532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135739</xdr:rowOff>
    </xdr:from>
    <xdr:to>
      <xdr:col>55</xdr:col>
      <xdr:colOff>0</xdr:colOff>
      <xdr:row>39</xdr:row>
      <xdr:rowOff>138478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580989"/>
          <a:ext cx="74295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103808</xdr:rowOff>
    </xdr:from>
    <xdr:to>
      <xdr:col>46</xdr:col>
      <xdr:colOff>38100</xdr:colOff>
      <xdr:row>40</xdr:row>
      <xdr:rowOff>33958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549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138478</xdr:rowOff>
    </xdr:from>
    <xdr:to>
      <xdr:col>50</xdr:col>
      <xdr:colOff>114300</xdr:colOff>
      <xdr:row>39</xdr:row>
      <xdr:rowOff>154608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583728"/>
          <a:ext cx="8001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122570</xdr:rowOff>
    </xdr:from>
    <xdr:to>
      <xdr:col>41</xdr:col>
      <xdr:colOff>101600</xdr:colOff>
      <xdr:row>40</xdr:row>
      <xdr:rowOff>52720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567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154608</xdr:rowOff>
    </xdr:from>
    <xdr:to>
      <xdr:col>45</xdr:col>
      <xdr:colOff>177800</xdr:colOff>
      <xdr:row>40</xdr:row>
      <xdr:rowOff>1920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599858"/>
          <a:ext cx="80645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137906</xdr:rowOff>
    </xdr:from>
    <xdr:to>
      <xdr:col>36</xdr:col>
      <xdr:colOff>165100</xdr:colOff>
      <xdr:row>40</xdr:row>
      <xdr:rowOff>68056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583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1920</xdr:rowOff>
    </xdr:from>
    <xdr:to>
      <xdr:col>41</xdr:col>
      <xdr:colOff>50800</xdr:colOff>
      <xdr:row>40</xdr:row>
      <xdr:rowOff>17256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612270"/>
          <a:ext cx="79375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8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8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8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34355</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399994" y="63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50485</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12594" y="63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69247</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18844" y="63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84583</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06044" y="63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10242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50619</xdr:rowOff>
    </xdr:from>
    <xdr:to>
      <xdr:col>24</xdr:col>
      <xdr:colOff>63500</xdr:colOff>
      <xdr:row>62</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10293169"/>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102258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50619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10270309"/>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10199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27759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10244183"/>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101719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1633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10222774"/>
          <a:ext cx="8001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1033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1031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102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102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2396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127109</xdr:rowOff>
    </xdr:from>
    <xdr:to>
      <xdr:col>55</xdr:col>
      <xdr:colOff>50800</xdr:colOff>
      <xdr:row>59</xdr:row>
      <xdr:rowOff>57259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97092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149986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9567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152575</xdr:rowOff>
    </xdr:from>
    <xdr:to>
      <xdr:col>50</xdr:col>
      <xdr:colOff>165100</xdr:colOff>
      <xdr:row>59</xdr:row>
      <xdr:rowOff>82725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9734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6459</xdr:rowOff>
    </xdr:from>
    <xdr:to>
      <xdr:col>55</xdr:col>
      <xdr:colOff>0</xdr:colOff>
      <xdr:row>59</xdr:row>
      <xdr:rowOff>31925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9753709"/>
          <a:ext cx="74295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16022</xdr:rowOff>
    </xdr:from>
    <xdr:to>
      <xdr:col>46</xdr:col>
      <xdr:colOff>38100</xdr:colOff>
      <xdr:row>59</xdr:row>
      <xdr:rowOff>117622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9763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31925</xdr:rowOff>
    </xdr:from>
    <xdr:to>
      <xdr:col>50</xdr:col>
      <xdr:colOff>114300</xdr:colOff>
      <xdr:row>59</xdr:row>
      <xdr:rowOff>66822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9779175"/>
          <a:ext cx="8001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49502</xdr:rowOff>
    </xdr:from>
    <xdr:to>
      <xdr:col>41</xdr:col>
      <xdr:colOff>101600</xdr:colOff>
      <xdr:row>59</xdr:row>
      <xdr:rowOff>151102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97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66822</xdr:rowOff>
    </xdr:from>
    <xdr:to>
      <xdr:col>45</xdr:col>
      <xdr:colOff>177800</xdr:colOff>
      <xdr:row>59</xdr:row>
      <xdr:rowOff>100302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9814072"/>
          <a:ext cx="80645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80121</xdr:rowOff>
    </xdr:from>
    <xdr:to>
      <xdr:col>36</xdr:col>
      <xdr:colOff>165100</xdr:colOff>
      <xdr:row>60</xdr:row>
      <xdr:rowOff>10271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9827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100302</xdr:rowOff>
    </xdr:from>
    <xdr:to>
      <xdr:col>41</xdr:col>
      <xdr:colOff>50800</xdr:colOff>
      <xdr:row>59</xdr:row>
      <xdr:rowOff>130921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9847552"/>
          <a:ext cx="79375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365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34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99252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9516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134149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955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167629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958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26798</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79505" y="9608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5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783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762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124642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813064"/>
          <a:ext cx="7493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7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103414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777142"/>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67492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759180"/>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683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18506</xdr:rowOff>
    </xdr:from>
    <xdr:to>
      <xdr:col>10</xdr:col>
      <xdr:colOff>114300</xdr:colOff>
      <xdr:row>83</xdr:row>
      <xdr:rowOff>49530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28700" y="13728156"/>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85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81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43253</xdr:rowOff>
    </xdr:from>
    <xdr:to>
      <xdr:col>55</xdr:col>
      <xdr:colOff>50800</xdr:colOff>
      <xdr:row>80</xdr:row>
      <xdr:rowOff>144853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257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66130</xdr:rowOff>
    </xdr:from>
    <xdr:ext cx="534377"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11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54573</xdr:rowOff>
    </xdr:from>
    <xdr:to>
      <xdr:col>50</xdr:col>
      <xdr:colOff>165100</xdr:colOff>
      <xdr:row>80</xdr:row>
      <xdr:rowOff>156173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2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94053</xdr:rowOff>
    </xdr:from>
    <xdr:to>
      <xdr:col>55</xdr:col>
      <xdr:colOff>0</xdr:colOff>
      <xdr:row>80</xdr:row>
      <xdr:rowOff>105373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686800" y="13308403"/>
          <a:ext cx="74295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48369</xdr:rowOff>
    </xdr:from>
    <xdr:to>
      <xdr:col>46</xdr:col>
      <xdr:colOff>38100</xdr:colOff>
      <xdr:row>78</xdr:row>
      <xdr:rowOff>149969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2932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99169</xdr:rowOff>
    </xdr:from>
    <xdr:to>
      <xdr:col>50</xdr:col>
      <xdr:colOff>114300</xdr:colOff>
      <xdr:row>80</xdr:row>
      <xdr:rowOff>105373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86700" y="12983319"/>
          <a:ext cx="800100" cy="3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26271</xdr:rowOff>
    </xdr:from>
    <xdr:to>
      <xdr:col>41</xdr:col>
      <xdr:colOff>101600</xdr:colOff>
      <xdr:row>78</xdr:row>
      <xdr:rowOff>127871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29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77071</xdr:rowOff>
    </xdr:from>
    <xdr:to>
      <xdr:col>45</xdr:col>
      <xdr:colOff>177800</xdr:colOff>
      <xdr:row>78</xdr:row>
      <xdr:rowOff>99169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080250" y="12961221"/>
          <a:ext cx="80645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76454</xdr:rowOff>
    </xdr:from>
    <xdr:to>
      <xdr:col>36</xdr:col>
      <xdr:colOff>165100</xdr:colOff>
      <xdr:row>79</xdr:row>
      <xdr:rowOff>6604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2960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77071</xdr:rowOff>
    </xdr:from>
    <xdr:to>
      <xdr:col>41</xdr:col>
      <xdr:colOff>50800</xdr:colOff>
      <xdr:row>78</xdr:row>
      <xdr:rowOff>127254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2961221"/>
          <a:ext cx="79375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79</xdr:row>
      <xdr:rowOff>1250</xdr:rowOff>
    </xdr:from>
    <xdr:ext cx="534377"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25961" y="13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166496</xdr:rowOff>
    </xdr:from>
    <xdr:ext cx="534377"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44911" y="127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144398</xdr:rowOff>
    </xdr:from>
    <xdr:ext cx="534377"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51161" y="12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23131</xdr:rowOff>
    </xdr:from>
    <xdr:ext cx="534377"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38361" y="127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00000000-0008-0000-0E00-0000B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00000000-0008-0000-0E00-0000B601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0000000-0008-0000-0E00-0000B801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00000000-0008-0000-0E00-0000BA010000}"/>
            </a:ext>
          </a:extLst>
        </xdr:cNvPr>
        <xdr:cNvSpPr txBox="1"/>
      </xdr:nvSpPr>
      <xdr:spPr>
        <a:xfrm>
          <a:off x="1473835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649450" y="103403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00000000-0008-0000-0E00-0000C6010000}"/>
            </a:ext>
          </a:extLst>
        </xdr:cNvPr>
        <xdr:cNvSpPr txBox="1"/>
      </xdr:nvSpPr>
      <xdr:spPr>
        <a:xfrm>
          <a:off x="14738350" y="1031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887450" y="10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148590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938250" y="1035494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57785</xdr:rowOff>
    </xdr:from>
    <xdr:to>
      <xdr:col>76</xdr:col>
      <xdr:colOff>165100</xdr:colOff>
      <xdr:row>62</xdr:row>
      <xdr:rowOff>159385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0937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108585</xdr:rowOff>
    </xdr:from>
    <xdr:to>
      <xdr:col>81</xdr:col>
      <xdr:colOff>50800</xdr:colOff>
      <xdr:row>62</xdr:row>
      <xdr:rowOff>112395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3144500" y="1035113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299950" y="10252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108585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344400" y="1030351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1487150" y="10226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60960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1537950" y="1027112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3" name="n_1aveValue【学校施設】&#10;有形固定資産減価償却率">
          <a:extLst>
            <a:ext uri="{FF2B5EF4-FFF2-40B4-BE49-F238E27FC236}">
              <a16:creationId xmlns:a16="http://schemas.microsoft.com/office/drawing/2014/main" id="{00000000-0008-0000-0E00-0000CF010000}"/>
            </a:ext>
          </a:extLst>
        </xdr:cNvPr>
        <xdr:cNvSpPr txBox="1"/>
      </xdr:nvSpPr>
      <xdr:spPr>
        <a:xfrm>
          <a:off x="1374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a:extLst>
            <a:ext uri="{FF2B5EF4-FFF2-40B4-BE49-F238E27FC236}">
              <a16:creationId xmlns:a16="http://schemas.microsoft.com/office/drawing/2014/main" id="{00000000-0008-0000-0E00-0000D0010000}"/>
            </a:ext>
          </a:extLst>
        </xdr:cNvPr>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65" name="n_3aveValue【学校施設】&#10;有形固定資産減価償却率">
          <a:extLst>
            <a:ext uri="{FF2B5EF4-FFF2-40B4-BE49-F238E27FC236}">
              <a16:creationId xmlns:a16="http://schemas.microsoft.com/office/drawing/2014/main" id="{00000000-0008-0000-0E00-0000D1010000}"/>
            </a:ext>
          </a:extLst>
        </xdr:cNvPr>
        <xdr:cNvSpPr txBox="1"/>
      </xdr:nvSpPr>
      <xdr:spPr>
        <a:xfrm>
          <a:off x="121672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6" name="n_4aveValue【学校施設】&#10;有形固定資産減価償却率">
          <a:extLst>
            <a:ext uri="{FF2B5EF4-FFF2-40B4-BE49-F238E27FC236}">
              <a16:creationId xmlns:a16="http://schemas.microsoft.com/office/drawing/2014/main" id="{00000000-0008-0000-0E00-0000D2010000}"/>
            </a:ext>
          </a:extLst>
        </xdr:cNvPr>
        <xdr:cNvSpPr txBox="1"/>
      </xdr:nvSpPr>
      <xdr:spPr>
        <a:xfrm>
          <a:off x="113544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467" name="n_1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742044" y="1039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150512</xdr:rowOff>
    </xdr:from>
    <xdr:ext cx="405111" cy="259045"/>
    <xdr:sp macro="" textlink="">
      <xdr:nvSpPr>
        <xdr:cNvPr id="468" name="n_2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960994"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469" name="n_3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1672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470" name="n_4mainValue【学校施設】&#10;有形固定資産減価償却率">
          <a:extLst>
            <a:ext uri="{FF2B5EF4-FFF2-40B4-BE49-F238E27FC236}">
              <a16:creationId xmlns:a16="http://schemas.microsoft.com/office/drawing/2014/main" id="{00000000-0008-0000-0E00-0000D6010000}"/>
            </a:ext>
          </a:extLst>
        </xdr:cNvPr>
        <xdr:cNvSpPr txBox="1"/>
      </xdr:nvSpPr>
      <xdr:spPr>
        <a:xfrm>
          <a:off x="11354444" y="1031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19989800" y="10310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82383</xdr:rowOff>
    </xdr:from>
    <xdr:to>
      <xdr:col>116</xdr:col>
      <xdr:colOff>114300</xdr:colOff>
      <xdr:row>61</xdr:row>
      <xdr:rowOff>12533</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900900" y="9994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105260</xdr:rowOff>
    </xdr:from>
    <xdr:ext cx="534377"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19989800" y="98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92349</xdr:rowOff>
    </xdr:from>
    <xdr:to>
      <xdr:col>112</xdr:col>
      <xdr:colOff>38100</xdr:colOff>
      <xdr:row>61</xdr:row>
      <xdr:rowOff>22499</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157950" y="100046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133183</xdr:rowOff>
    </xdr:from>
    <xdr:to>
      <xdr:col>116</xdr:col>
      <xdr:colOff>63500</xdr:colOff>
      <xdr:row>60</xdr:row>
      <xdr:rowOff>143149</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9202400" y="10045533"/>
          <a:ext cx="7493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113472</xdr:rowOff>
    </xdr:from>
    <xdr:to>
      <xdr:col>107</xdr:col>
      <xdr:colOff>101600</xdr:colOff>
      <xdr:row>61</xdr:row>
      <xdr:rowOff>43622</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8345150" y="1002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143149</xdr:rowOff>
    </xdr:from>
    <xdr:to>
      <xdr:col>111</xdr:col>
      <xdr:colOff>177800</xdr:colOff>
      <xdr:row>60</xdr:row>
      <xdr:rowOff>164272</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8395950" y="10055499"/>
          <a:ext cx="80645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25736</xdr:rowOff>
    </xdr:from>
    <xdr:to>
      <xdr:col>102</xdr:col>
      <xdr:colOff>165100</xdr:colOff>
      <xdr:row>61</xdr:row>
      <xdr:rowOff>127336</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7551400" y="101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164272</xdr:rowOff>
    </xdr:from>
    <xdr:to>
      <xdr:col>107</xdr:col>
      <xdr:colOff>50800</xdr:colOff>
      <xdr:row>61</xdr:row>
      <xdr:rowOff>76536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7602200" y="10076622"/>
          <a:ext cx="79375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43429</xdr:rowOff>
    </xdr:from>
    <xdr:to>
      <xdr:col>98</xdr:col>
      <xdr:colOff>38100</xdr:colOff>
      <xdr:row>61</xdr:row>
      <xdr:rowOff>145029</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757650" y="101208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76536</xdr:rowOff>
    </xdr:from>
    <xdr:to>
      <xdr:col>102</xdr:col>
      <xdr:colOff>114300</xdr:colOff>
      <xdr:row>61</xdr:row>
      <xdr:rowOff>94229</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802100" y="10153986"/>
          <a:ext cx="8001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18980227" y="104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18180127" y="10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738637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6592627" y="1042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39026</xdr:rowOff>
    </xdr:from>
    <xdr:ext cx="534377"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18947911" y="97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60149</xdr:rowOff>
    </xdr:from>
    <xdr:ext cx="534377"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18166861" y="98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143863</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7386377" y="989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161556</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6592627" y="99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E00-00003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473835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4649450" y="178333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584" name="【公民館】&#10;有形固定資産減価償却率該当値テキスト">
          <a:extLst>
            <a:ext uri="{FF2B5EF4-FFF2-40B4-BE49-F238E27FC236}">
              <a16:creationId xmlns:a16="http://schemas.microsoft.com/office/drawing/2014/main" id="{00000000-0008-0000-0E00-000048020000}"/>
            </a:ext>
          </a:extLst>
        </xdr:cNvPr>
        <xdr:cNvSpPr txBox="1"/>
      </xdr:nvSpPr>
      <xdr:spPr>
        <a:xfrm>
          <a:off x="1473835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388745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108</xdr:row>
      <xdr:rowOff>128451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3938250" y="17884139"/>
          <a:ext cx="762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61323</xdr:rowOff>
    </xdr:from>
    <xdr:to>
      <xdr:col>76</xdr:col>
      <xdr:colOff>165100</xdr:colOff>
      <xdr:row>108</xdr:row>
      <xdr:rowOff>162923</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3093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112123</xdr:rowOff>
    </xdr:from>
    <xdr:to>
      <xdr:col>81</xdr:col>
      <xdr:colOff>50800</xdr:colOff>
      <xdr:row>108</xdr:row>
      <xdr:rowOff>128451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3144500" y="1805722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44994</xdr:rowOff>
    </xdr:from>
    <xdr:to>
      <xdr:col>72</xdr:col>
      <xdr:colOff>38100</xdr:colOff>
      <xdr:row>108</xdr:row>
      <xdr:rowOff>146594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2299950" y="17990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95794</xdr:rowOff>
    </xdr:from>
    <xdr:to>
      <xdr:col>76</xdr:col>
      <xdr:colOff>114300</xdr:colOff>
      <xdr:row>108</xdr:row>
      <xdr:rowOff>112123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344400" y="18040894"/>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148715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95794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1537950" y="1802456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593" name="n_1aveValue【公民館】&#10;有形固定資産減価償却率">
          <a:extLst>
            <a:ext uri="{FF2B5EF4-FFF2-40B4-BE49-F238E27FC236}">
              <a16:creationId xmlns:a16="http://schemas.microsoft.com/office/drawing/2014/main" id="{00000000-0008-0000-0E00-000051020000}"/>
            </a:ext>
          </a:extLst>
        </xdr:cNvPr>
        <xdr:cNvSpPr txBox="1"/>
      </xdr:nvSpPr>
      <xdr:spPr>
        <a:xfrm>
          <a:off x="13742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94" name="n_2aveValue【公民館】&#10;有形固定資産減価償却率">
          <a:extLst>
            <a:ext uri="{FF2B5EF4-FFF2-40B4-BE49-F238E27FC236}">
              <a16:creationId xmlns:a16="http://schemas.microsoft.com/office/drawing/2014/main" id="{00000000-0008-0000-0E00-000052020000}"/>
            </a:ext>
          </a:extLst>
        </xdr:cNvPr>
        <xdr:cNvSpPr txBox="1"/>
      </xdr:nvSpPr>
      <xdr:spPr>
        <a:xfrm>
          <a:off x="1296099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5" name="n_3aveValue【公民館】&#10;有形固定資産減価償却率">
          <a:extLst>
            <a:ext uri="{FF2B5EF4-FFF2-40B4-BE49-F238E27FC236}">
              <a16:creationId xmlns:a16="http://schemas.microsoft.com/office/drawing/2014/main" id="{00000000-0008-0000-0E00-000053020000}"/>
            </a:ext>
          </a:extLst>
        </xdr:cNvPr>
        <xdr:cNvSpPr txBox="1"/>
      </xdr:nvSpPr>
      <xdr:spPr>
        <a:xfrm>
          <a:off x="121672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596" name="n_4aveValue【公民館】&#10;有形固定資産減価償却率">
          <a:extLst>
            <a:ext uri="{FF2B5EF4-FFF2-40B4-BE49-F238E27FC236}">
              <a16:creationId xmlns:a16="http://schemas.microsoft.com/office/drawing/2014/main" id="{00000000-0008-0000-0E00-000054020000}"/>
            </a:ext>
          </a:extLst>
        </xdr:cNvPr>
        <xdr:cNvSpPr txBox="1"/>
      </xdr:nvSpPr>
      <xdr:spPr>
        <a:xfrm>
          <a:off x="113544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170378</xdr:rowOff>
    </xdr:from>
    <xdr:ext cx="405111" cy="259045"/>
    <xdr:sp macro="" textlink="">
      <xdr:nvSpPr>
        <xdr:cNvPr id="597" name="n_1mainValue【公民館】&#10;有形固定資産減価償却率">
          <a:extLst>
            <a:ext uri="{FF2B5EF4-FFF2-40B4-BE49-F238E27FC236}">
              <a16:creationId xmlns:a16="http://schemas.microsoft.com/office/drawing/2014/main" id="{00000000-0008-0000-0E00-000055020000}"/>
            </a:ext>
          </a:extLst>
        </xdr:cNvPr>
        <xdr:cNvSpPr txBox="1"/>
      </xdr:nvSpPr>
      <xdr:spPr>
        <a:xfrm>
          <a:off x="13742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154050</xdr:rowOff>
    </xdr:from>
    <xdr:ext cx="405111" cy="259045"/>
    <xdr:sp macro="" textlink="">
      <xdr:nvSpPr>
        <xdr:cNvPr id="598" name="n_2mainValue【公民館】&#10;有形固定資産減価償却率">
          <a:extLst>
            <a:ext uri="{FF2B5EF4-FFF2-40B4-BE49-F238E27FC236}">
              <a16:creationId xmlns:a16="http://schemas.microsoft.com/office/drawing/2014/main" id="{00000000-0008-0000-0E00-000056020000}"/>
            </a:ext>
          </a:extLst>
        </xdr:cNvPr>
        <xdr:cNvSpPr txBox="1"/>
      </xdr:nvSpPr>
      <xdr:spPr>
        <a:xfrm>
          <a:off x="1296099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137721</xdr:rowOff>
    </xdr:from>
    <xdr:ext cx="405111" cy="259045"/>
    <xdr:sp macro="" textlink="">
      <xdr:nvSpPr>
        <xdr:cNvPr id="599" name="n_3mainValue【公民館】&#10;有形固定資産減価償却率">
          <a:extLst>
            <a:ext uri="{FF2B5EF4-FFF2-40B4-BE49-F238E27FC236}">
              <a16:creationId xmlns:a16="http://schemas.microsoft.com/office/drawing/2014/main" id="{00000000-0008-0000-0E00-000057020000}"/>
            </a:ext>
          </a:extLst>
        </xdr:cNvPr>
        <xdr:cNvSpPr txBox="1"/>
      </xdr:nvSpPr>
      <xdr:spPr>
        <a:xfrm>
          <a:off x="121672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600" name="n_4mainValue【公民館】&#10;有形固定資産減価償却率">
          <a:extLst>
            <a:ext uri="{FF2B5EF4-FFF2-40B4-BE49-F238E27FC236}">
              <a16:creationId xmlns:a16="http://schemas.microsoft.com/office/drawing/2014/main" id="{00000000-0008-0000-0E00-000058020000}"/>
            </a:ext>
          </a:extLst>
        </xdr:cNvPr>
        <xdr:cNvSpPr txBox="1"/>
      </xdr:nvSpPr>
      <xdr:spPr>
        <a:xfrm>
          <a:off x="113544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00000000-0008-0000-0E00-00006F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5" name="【公民館】&#10;一人当たり面積最小値テキスト">
          <a:extLst>
            <a:ext uri="{FF2B5EF4-FFF2-40B4-BE49-F238E27FC236}">
              <a16:creationId xmlns:a16="http://schemas.microsoft.com/office/drawing/2014/main" id="{00000000-0008-0000-0E00-000071020000}"/>
            </a:ext>
          </a:extLst>
        </xdr:cNvPr>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7" name="【公民館】&#10;一人当たり面積最大値テキスト">
          <a:extLst>
            <a:ext uri="{FF2B5EF4-FFF2-40B4-BE49-F238E27FC236}">
              <a16:creationId xmlns:a16="http://schemas.microsoft.com/office/drawing/2014/main" id="{00000000-0008-0000-0E00-000073020000}"/>
            </a:ext>
          </a:extLst>
        </xdr:cNvPr>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29" name="【公民館】&#10;一人当たり面積平均値テキスト">
          <a:extLst>
            <a:ext uri="{FF2B5EF4-FFF2-40B4-BE49-F238E27FC236}">
              <a16:creationId xmlns:a16="http://schemas.microsoft.com/office/drawing/2014/main" id="{00000000-0008-0000-0E00-000075020000}"/>
            </a:ext>
          </a:extLst>
        </xdr:cNvPr>
        <xdr:cNvSpPr txBox="1"/>
      </xdr:nvSpPr>
      <xdr:spPr>
        <a:xfrm>
          <a:off x="19989800" y="1794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16942</xdr:rowOff>
    </xdr:from>
    <xdr:to>
      <xdr:col>116</xdr:col>
      <xdr:colOff>114300</xdr:colOff>
      <xdr:row>108</xdr:row>
      <xdr:rowOff>118542</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9900900" y="179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147769</xdr:rowOff>
    </xdr:from>
    <xdr:ext cx="469744" cy="259045"/>
    <xdr:sp macro="" textlink="">
      <xdr:nvSpPr>
        <xdr:cNvPr id="641" name="【公民館】&#10;一人当たり面積該当値テキスト">
          <a:extLst>
            <a:ext uri="{FF2B5EF4-FFF2-40B4-BE49-F238E27FC236}">
              <a16:creationId xmlns:a16="http://schemas.microsoft.com/office/drawing/2014/main" id="{00000000-0008-0000-0E00-000081020000}"/>
            </a:ext>
          </a:extLst>
        </xdr:cNvPr>
        <xdr:cNvSpPr txBox="1"/>
      </xdr:nvSpPr>
      <xdr:spPr>
        <a:xfrm>
          <a:off x="19989800" y="1774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18466</xdr:rowOff>
    </xdr:from>
    <xdr:to>
      <xdr:col>112</xdr:col>
      <xdr:colOff>38100</xdr:colOff>
      <xdr:row>108</xdr:row>
      <xdr:rowOff>120066</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9157950" y="17963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67742</xdr:rowOff>
    </xdr:from>
    <xdr:to>
      <xdr:col>116</xdr:col>
      <xdr:colOff>63500</xdr:colOff>
      <xdr:row>108</xdr:row>
      <xdr:rowOff>69266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9202400" y="18012842"/>
          <a:ext cx="7493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21743</xdr:rowOff>
    </xdr:from>
    <xdr:to>
      <xdr:col>107</xdr:col>
      <xdr:colOff>101600</xdr:colOff>
      <xdr:row>108</xdr:row>
      <xdr:rowOff>123343</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8345150" y="179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69266</xdr:rowOff>
    </xdr:from>
    <xdr:to>
      <xdr:col>111</xdr:col>
      <xdr:colOff>177800</xdr:colOff>
      <xdr:row>108</xdr:row>
      <xdr:rowOff>72543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8395950" y="18014366"/>
          <a:ext cx="80645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25095</xdr:rowOff>
    </xdr:from>
    <xdr:to>
      <xdr:col>102</xdr:col>
      <xdr:colOff>165100</xdr:colOff>
      <xdr:row>108</xdr:row>
      <xdr:rowOff>126695</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7551400" y="179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72543</xdr:rowOff>
    </xdr:from>
    <xdr:to>
      <xdr:col>107</xdr:col>
      <xdr:colOff>50800</xdr:colOff>
      <xdr:row>108</xdr:row>
      <xdr:rowOff>75895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7602200" y="18017643"/>
          <a:ext cx="79375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28142</xdr:rowOff>
    </xdr:from>
    <xdr:to>
      <xdr:col>98</xdr:col>
      <xdr:colOff>38100</xdr:colOff>
      <xdr:row>108</xdr:row>
      <xdr:rowOff>129742</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757650" y="17973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75895</xdr:rowOff>
    </xdr:from>
    <xdr:to>
      <xdr:col>102</xdr:col>
      <xdr:colOff>114300</xdr:colOff>
      <xdr:row>108</xdr:row>
      <xdr:rowOff>78942</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802100" y="18020995"/>
          <a:ext cx="8001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650" name="n_1aveValue【公民館】&#10;一人当たり面積">
          <a:extLst>
            <a:ext uri="{FF2B5EF4-FFF2-40B4-BE49-F238E27FC236}">
              <a16:creationId xmlns:a16="http://schemas.microsoft.com/office/drawing/2014/main" id="{00000000-0008-0000-0E00-00008A020000}"/>
            </a:ext>
          </a:extLst>
        </xdr:cNvPr>
        <xdr:cNvSpPr txBox="1"/>
      </xdr:nvSpPr>
      <xdr:spPr>
        <a:xfrm>
          <a:off x="18980227" y="180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651" name="n_2aveValue【公民館】&#10;一人当たり面積">
          <a:extLst>
            <a:ext uri="{FF2B5EF4-FFF2-40B4-BE49-F238E27FC236}">
              <a16:creationId xmlns:a16="http://schemas.microsoft.com/office/drawing/2014/main" id="{00000000-0008-0000-0E00-00008B020000}"/>
            </a:ext>
          </a:extLst>
        </xdr:cNvPr>
        <xdr:cNvSpPr txBox="1"/>
      </xdr:nvSpPr>
      <xdr:spPr>
        <a:xfrm>
          <a:off x="18180127" y="180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652" name="n_3aveValue【公民館】&#10;一人当たり面積">
          <a:extLst>
            <a:ext uri="{FF2B5EF4-FFF2-40B4-BE49-F238E27FC236}">
              <a16:creationId xmlns:a16="http://schemas.microsoft.com/office/drawing/2014/main" id="{00000000-0008-0000-0E00-00008C020000}"/>
            </a:ext>
          </a:extLst>
        </xdr:cNvPr>
        <xdr:cNvSpPr txBox="1"/>
      </xdr:nvSpPr>
      <xdr:spPr>
        <a:xfrm>
          <a:off x="17386377" y="180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53" name="n_4aveValue【公民館】&#10;一人当たり面積">
          <a:extLst>
            <a:ext uri="{FF2B5EF4-FFF2-40B4-BE49-F238E27FC236}">
              <a16:creationId xmlns:a16="http://schemas.microsoft.com/office/drawing/2014/main" id="{00000000-0008-0000-0E00-00008D020000}"/>
            </a:ext>
          </a:extLst>
        </xdr:cNvPr>
        <xdr:cNvSpPr txBox="1"/>
      </xdr:nvSpPr>
      <xdr:spPr>
        <a:xfrm>
          <a:off x="16592627" y="177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136593</xdr:rowOff>
    </xdr:from>
    <xdr:ext cx="469744" cy="259045"/>
    <xdr:sp macro="" textlink="">
      <xdr:nvSpPr>
        <xdr:cNvPr id="654" name="n_1mainValue【公民館】&#10;一人当たり面積">
          <a:extLst>
            <a:ext uri="{FF2B5EF4-FFF2-40B4-BE49-F238E27FC236}">
              <a16:creationId xmlns:a16="http://schemas.microsoft.com/office/drawing/2014/main" id="{00000000-0008-0000-0E00-00008E020000}"/>
            </a:ext>
          </a:extLst>
        </xdr:cNvPr>
        <xdr:cNvSpPr txBox="1"/>
      </xdr:nvSpPr>
      <xdr:spPr>
        <a:xfrm>
          <a:off x="18980227" y="1773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139870</xdr:rowOff>
    </xdr:from>
    <xdr:ext cx="469744" cy="259045"/>
    <xdr:sp macro="" textlink="">
      <xdr:nvSpPr>
        <xdr:cNvPr id="655" name="n_2mainValue【公民館】&#10;一人当たり面積">
          <a:extLst>
            <a:ext uri="{FF2B5EF4-FFF2-40B4-BE49-F238E27FC236}">
              <a16:creationId xmlns:a16="http://schemas.microsoft.com/office/drawing/2014/main" id="{00000000-0008-0000-0E00-00008F020000}"/>
            </a:ext>
          </a:extLst>
        </xdr:cNvPr>
        <xdr:cNvSpPr txBox="1"/>
      </xdr:nvSpPr>
      <xdr:spPr>
        <a:xfrm>
          <a:off x="18180127" y="177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143222</xdr:rowOff>
    </xdr:from>
    <xdr:ext cx="469744" cy="259045"/>
    <xdr:sp macro="" textlink="">
      <xdr:nvSpPr>
        <xdr:cNvPr id="656" name="n_3mainValue【公民館】&#10;一人当たり面積">
          <a:extLst>
            <a:ext uri="{FF2B5EF4-FFF2-40B4-BE49-F238E27FC236}">
              <a16:creationId xmlns:a16="http://schemas.microsoft.com/office/drawing/2014/main" id="{00000000-0008-0000-0E00-000090020000}"/>
            </a:ext>
          </a:extLst>
        </xdr:cNvPr>
        <xdr:cNvSpPr txBox="1"/>
      </xdr:nvSpPr>
      <xdr:spPr>
        <a:xfrm>
          <a:off x="17386377" y="177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120869</xdr:rowOff>
    </xdr:from>
    <xdr:ext cx="469744" cy="259045"/>
    <xdr:sp macro="" textlink="">
      <xdr:nvSpPr>
        <xdr:cNvPr id="657" name="n_4mainValue【公民館】&#10;一人当たり面積">
          <a:extLst>
            <a:ext uri="{FF2B5EF4-FFF2-40B4-BE49-F238E27FC236}">
              <a16:creationId xmlns:a16="http://schemas.microsoft.com/office/drawing/2014/main" id="{00000000-0008-0000-0E00-000091020000}"/>
            </a:ext>
          </a:extLst>
        </xdr:cNvPr>
        <xdr:cNvSpPr txBox="1"/>
      </xdr:nvSpPr>
      <xdr:spPr>
        <a:xfrm>
          <a:off x="16592627" y="180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全般的に類似団体と比較し、平均より高い水準にある。これは本町の特殊事情である人口密度が極めて低いことが影響しており、インフラ整備によるものが要因としてあげられる。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とりわけ、有形固定資産減価償却率が高い施設は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人口減少と共に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それに伴う一人あたりの面積も大きくなっている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。また広大な町の面積に対して人口密度が低いために、点在する各地区に居住する町民が不利益なく、平等な公民館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活動を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するため、老朽化した公民館の除却が計画的に進まないことが要因としてあげられる。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過疎化、少子高齢化、施設の老朽化が進んでいることから、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公共施設の集約化や計画的な除却を含む整備が経常経費の圧迫を抑え、健全財政となることからも公共施設の在り方には検討が必要とされる。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学校施設においては児童一人あたりの面積が特に高くなっており、中学校は築４０年以上を経過していることから大規模改修や耐震化工事を行いながら使用していることが要因としてあげられ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今後は、小中一貫校も視野に入れ、検討を行う。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1,301
767.04
4,259,567
4,175,016
84,551
2,528,241
4,862,979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155122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177665" y="9407072"/>
          <a:ext cx="0" cy="129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101799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216400" y="918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155122</xdr:rowOff>
    </xdr:from>
    <xdr:to>
      <xdr:col>24</xdr:col>
      <xdr:colOff>152400</xdr:colOff>
      <xdr:row>56</xdr:row>
      <xdr:rowOff>155122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108450" y="9407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79483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216400" y="1015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127500" y="10178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94524</xdr:rowOff>
    </xdr:from>
    <xdr:to>
      <xdr:col>20</xdr:col>
      <xdr:colOff>38100</xdr:colOff>
      <xdr:row>62</xdr:row>
      <xdr:rowOff>24674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84550" y="10171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71750" y="10178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78000" y="10204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84250" y="10163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171269</xdr:rowOff>
    </xdr:from>
    <xdr:to>
      <xdr:col>24</xdr:col>
      <xdr:colOff>114300</xdr:colOff>
      <xdr:row>57</xdr:row>
      <xdr:rowOff>101419</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127500" y="94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86196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216400" y="933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84550" y="9364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50619</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429000" y="9415235"/>
          <a:ext cx="7493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52070</xdr:rowOff>
    </xdr:from>
    <xdr:to>
      <xdr:col>15</xdr:col>
      <xdr:colOff>101600</xdr:colOff>
      <xdr:row>56</xdr:row>
      <xdr:rowOff>153670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7175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56</xdr:row>
      <xdr:rowOff>163285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622550" y="9354820"/>
          <a:ext cx="8064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164737</xdr:rowOff>
    </xdr:from>
    <xdr:to>
      <xdr:col>10</xdr:col>
      <xdr:colOff>165100</xdr:colOff>
      <xdr:row>56</xdr:row>
      <xdr:rowOff>94887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78000" y="9251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44087</xdr:rowOff>
    </xdr:from>
    <xdr:to>
      <xdr:col>15</xdr:col>
      <xdr:colOff>50800</xdr:colOff>
      <xdr:row>56</xdr:row>
      <xdr:rowOff>102870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828800" y="9296037"/>
          <a:ext cx="7937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84250" y="102440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44087</xdr:rowOff>
    </xdr:from>
    <xdr:to>
      <xdr:col>10</xdr:col>
      <xdr:colOff>114300</xdr:colOff>
      <xdr:row>62</xdr:row>
      <xdr:rowOff>52251</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28700" y="9296037"/>
          <a:ext cx="800100" cy="99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15801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239144" y="102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439044" y="1026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45294" y="1029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51544" y="994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239144" y="914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170197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439044"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111414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45294" y="903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51544" y="10336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F00-00008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F00-000086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F00-000088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F00-00008A000000}"/>
            </a:ext>
          </a:extLst>
        </xdr:cNvPr>
        <xdr:cNvSpPr txBox="1"/>
      </xdr:nvSpPr>
      <xdr:spPr>
        <a:xfrm>
          <a:off x="9467850" y="1017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45212</xdr:rowOff>
    </xdr:from>
    <xdr:to>
      <xdr:col>55</xdr:col>
      <xdr:colOff>50800</xdr:colOff>
      <xdr:row>63</xdr:row>
      <xdr:rowOff>146812</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398000" y="10452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23639</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F00-000096000000}"/>
            </a:ext>
          </a:extLst>
        </xdr:cNvPr>
        <xdr:cNvSpPr txBox="1"/>
      </xdr:nvSpPr>
      <xdr:spPr>
        <a:xfrm>
          <a:off x="9467850"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36000" y="104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96012</xdr:rowOff>
    </xdr:from>
    <xdr:to>
      <xdr:col>55</xdr:col>
      <xdr:colOff>0</xdr:colOff>
      <xdr:row>63</xdr:row>
      <xdr:rowOff>99604</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686800" y="10503662"/>
          <a:ext cx="7429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42250" y="10464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107442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86700" y="10507254"/>
          <a:ext cx="8001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64806</xdr:rowOff>
    </xdr:from>
    <xdr:to>
      <xdr:col>41</xdr:col>
      <xdr:colOff>101600</xdr:colOff>
      <xdr:row>63</xdr:row>
      <xdr:rowOff>166406</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7029450" y="104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115606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7080250" y="10515092"/>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110527</xdr:rowOff>
    </xdr:from>
    <xdr:to>
      <xdr:col>36</xdr:col>
      <xdr:colOff>165100</xdr:colOff>
      <xdr:row>64</xdr:row>
      <xdr:rowOff>40677</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6235700" y="10518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115606</xdr:rowOff>
    </xdr:from>
    <xdr:to>
      <xdr:col>41</xdr:col>
      <xdr:colOff>50800</xdr:colOff>
      <xdr:row>63</xdr:row>
      <xdr:rowOff>161327</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6286500" y="10523256"/>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F00-00009F000000}"/>
            </a:ext>
          </a:extLst>
        </xdr:cNvPr>
        <xdr:cNvSpPr txBox="1"/>
      </xdr:nvSpPr>
      <xdr:spPr>
        <a:xfrm>
          <a:off x="8458277" y="101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F00-0000A0000000}"/>
            </a:ext>
          </a:extLst>
        </xdr:cNvPr>
        <xdr:cNvSpPr txBox="1"/>
      </xdr:nvSpPr>
      <xdr:spPr>
        <a:xfrm>
          <a:off x="76772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F00-0000A1000000}"/>
            </a:ext>
          </a:extLst>
        </xdr:cNvPr>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F00-0000A2000000}"/>
            </a:ext>
          </a:extLst>
        </xdr:cNvPr>
        <xdr:cNvSpPr txBox="1"/>
      </xdr:nvSpPr>
      <xdr:spPr>
        <a:xfrm>
          <a:off x="607067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141531</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F00-0000A3000000}"/>
            </a:ext>
          </a:extLst>
        </xdr:cNvPr>
        <xdr:cNvSpPr txBox="1"/>
      </xdr:nvSpPr>
      <xdr:spPr>
        <a:xfrm>
          <a:off x="8458277" y="105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F00-0000A4000000}"/>
            </a:ext>
          </a:extLst>
        </xdr:cNvPr>
        <xdr:cNvSpPr txBox="1"/>
      </xdr:nvSpPr>
      <xdr:spPr>
        <a:xfrm>
          <a:off x="7677227" y="105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157533</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F00-0000A5000000}"/>
            </a:ext>
          </a:extLst>
        </xdr:cNvPr>
        <xdr:cNvSpPr txBox="1"/>
      </xdr:nvSpPr>
      <xdr:spPr>
        <a:xfrm>
          <a:off x="6864427" y="105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31804</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F00-0000A6000000}"/>
            </a:ext>
          </a:extLst>
        </xdr:cNvPr>
        <xdr:cNvSpPr txBox="1"/>
      </xdr:nvSpPr>
      <xdr:spPr>
        <a:xfrm>
          <a:off x="6070677" y="1060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00000000-0008-0000-0F00-0000BF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4177665" y="1294184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a:extLst>
            <a:ext uri="{FF2B5EF4-FFF2-40B4-BE49-F238E27FC236}">
              <a16:creationId xmlns:a16="http://schemas.microsoft.com/office/drawing/2014/main" id="{00000000-0008-0000-0F00-0000C100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5" name="【福祉施設】&#10;有形固定資産減価償却率最大値テキスト">
          <a:extLst>
            <a:ext uri="{FF2B5EF4-FFF2-40B4-BE49-F238E27FC236}">
              <a16:creationId xmlns:a16="http://schemas.microsoft.com/office/drawing/2014/main" id="{00000000-0008-0000-0F00-0000C3000000}"/>
            </a:ext>
          </a:extLst>
        </xdr:cNvPr>
        <xdr:cNvSpPr txBox="1"/>
      </xdr:nvSpPr>
      <xdr:spPr>
        <a:xfrm>
          <a:off x="4216400" y="12723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4108450" y="12941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00000000-0008-0000-0F00-0000C5000000}"/>
            </a:ext>
          </a:extLst>
        </xdr:cNvPr>
        <xdr:cNvSpPr txBox="1"/>
      </xdr:nvSpPr>
      <xdr:spPr>
        <a:xfrm>
          <a:off x="4216400" y="13520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33845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9842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4127500" y="13700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00000000-0008-0000-0F00-0000D1000000}"/>
            </a:ext>
          </a:extLst>
        </xdr:cNvPr>
        <xdr:cNvSpPr txBox="1"/>
      </xdr:nvSpPr>
      <xdr:spPr>
        <a:xfrm>
          <a:off x="4216400" y="1367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3384550" y="1363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34834</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3429000" y="13685520"/>
          <a:ext cx="7493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257175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140970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622550" y="13662661"/>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7780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118111</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828800" y="13626737"/>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160382</xdr:rowOff>
    </xdr:from>
    <xdr:to>
      <xdr:col>6</xdr:col>
      <xdr:colOff>38100</xdr:colOff>
      <xdr:row>82</xdr:row>
      <xdr:rowOff>90532</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84250" y="13539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39732</xdr:rowOff>
    </xdr:from>
    <xdr:to>
      <xdr:col>10</xdr:col>
      <xdr:colOff>114300</xdr:colOff>
      <xdr:row>82</xdr:row>
      <xdr:rowOff>82187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28700" y="13584282"/>
          <a:ext cx="8001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8" name="n_1aveValue【福祉施設】&#10;有形固定資産減価償却率">
          <a:extLst>
            <a:ext uri="{FF2B5EF4-FFF2-40B4-BE49-F238E27FC236}">
              <a16:creationId xmlns:a16="http://schemas.microsoft.com/office/drawing/2014/main" id="{00000000-0008-0000-0F00-0000DA000000}"/>
            </a:ext>
          </a:extLst>
        </xdr:cNvPr>
        <xdr:cNvSpPr txBox="1"/>
      </xdr:nvSpPr>
      <xdr:spPr>
        <a:xfrm>
          <a:off x="32391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9" name="n_2aveValue【福祉施設】&#10;有形固定資産減価償却率">
          <a:extLst>
            <a:ext uri="{FF2B5EF4-FFF2-40B4-BE49-F238E27FC236}">
              <a16:creationId xmlns:a16="http://schemas.microsoft.com/office/drawing/2014/main" id="{00000000-0008-0000-0F00-0000DB000000}"/>
            </a:ext>
          </a:extLst>
        </xdr:cNvPr>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20" name="n_3aveValue【福祉施設】&#10;有形固定資産減価償却率">
          <a:extLst>
            <a:ext uri="{FF2B5EF4-FFF2-40B4-BE49-F238E27FC236}">
              <a16:creationId xmlns:a16="http://schemas.microsoft.com/office/drawing/2014/main" id="{00000000-0008-0000-0F00-0000DC000000}"/>
            </a:ext>
          </a:extLst>
        </xdr:cNvPr>
        <xdr:cNvSpPr txBox="1"/>
      </xdr:nvSpPr>
      <xdr:spPr>
        <a:xfrm>
          <a:off x="164529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1" name="n_4aveValue【福祉施設】&#10;有形固定資産減価償却率">
          <a:extLst>
            <a:ext uri="{FF2B5EF4-FFF2-40B4-BE49-F238E27FC236}">
              <a16:creationId xmlns:a16="http://schemas.microsoft.com/office/drawing/2014/main" id="{00000000-0008-0000-0F00-0000DD000000}"/>
            </a:ext>
          </a:extLst>
        </xdr:cNvPr>
        <xdr:cNvSpPr txBox="1"/>
      </xdr:nvSpPr>
      <xdr:spPr>
        <a:xfrm>
          <a:off x="8515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22" name="n_1mainValue【福祉施設】&#10;有形固定資産減価償却率">
          <a:extLst>
            <a:ext uri="{FF2B5EF4-FFF2-40B4-BE49-F238E27FC236}">
              <a16:creationId xmlns:a16="http://schemas.microsoft.com/office/drawing/2014/main" id="{00000000-0008-0000-0F00-0000DE000000}"/>
            </a:ext>
          </a:extLst>
        </xdr:cNvPr>
        <xdr:cNvSpPr txBox="1"/>
      </xdr:nvSpPr>
      <xdr:spPr>
        <a:xfrm>
          <a:off x="32391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23" name="n_2mainValue【福祉施設】&#10;有形固定資産減価償却率">
          <a:extLst>
            <a:ext uri="{FF2B5EF4-FFF2-40B4-BE49-F238E27FC236}">
              <a16:creationId xmlns:a16="http://schemas.microsoft.com/office/drawing/2014/main" id="{00000000-0008-0000-0F00-0000DF000000}"/>
            </a:ext>
          </a:extLst>
        </xdr:cNvPr>
        <xdr:cNvSpPr txBox="1"/>
      </xdr:nvSpPr>
      <xdr:spPr>
        <a:xfrm>
          <a:off x="24390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124114</xdr:rowOff>
    </xdr:from>
    <xdr:ext cx="405111" cy="259045"/>
    <xdr:sp macro="" textlink="">
      <xdr:nvSpPr>
        <xdr:cNvPr id="224" name="n_3mainValue【福祉施設】&#10;有形固定資産減価償却率">
          <a:extLst>
            <a:ext uri="{FF2B5EF4-FFF2-40B4-BE49-F238E27FC236}">
              <a16:creationId xmlns:a16="http://schemas.microsoft.com/office/drawing/2014/main" id="{00000000-0008-0000-0F00-0000E0000000}"/>
            </a:ext>
          </a:extLst>
        </xdr:cNvPr>
        <xdr:cNvSpPr txBox="1"/>
      </xdr:nvSpPr>
      <xdr:spPr>
        <a:xfrm>
          <a:off x="1645294" y="136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81659</xdr:rowOff>
    </xdr:from>
    <xdr:ext cx="405111" cy="259045"/>
    <xdr:sp macro="" textlink="">
      <xdr:nvSpPr>
        <xdr:cNvPr id="225" name="n_4mainValue【福祉施設】&#10;有形固定資産減価償却率">
          <a:extLst>
            <a:ext uri="{FF2B5EF4-FFF2-40B4-BE49-F238E27FC236}">
              <a16:creationId xmlns:a16="http://schemas.microsoft.com/office/drawing/2014/main" id="{00000000-0008-0000-0F00-0000E1000000}"/>
            </a:ext>
          </a:extLst>
        </xdr:cNvPr>
        <xdr:cNvSpPr txBox="1"/>
      </xdr:nvSpPr>
      <xdr:spPr>
        <a:xfrm>
          <a:off x="851544" y="1362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00000000-0008-0000-0F00-0000F8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429115" y="1275219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50" name="【福祉施設】&#10;一人当たり面積最小値テキスト">
          <a:extLst>
            <a:ext uri="{FF2B5EF4-FFF2-40B4-BE49-F238E27FC236}">
              <a16:creationId xmlns:a16="http://schemas.microsoft.com/office/drawing/2014/main" id="{00000000-0008-0000-0F00-0000FA000000}"/>
            </a:ext>
          </a:extLst>
        </xdr:cNvPr>
        <xdr:cNvSpPr txBox="1"/>
      </xdr:nvSpPr>
      <xdr:spPr>
        <a:xfrm>
          <a:off x="9467850" y="14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359900" y="14307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2" name="【福祉施設】&#10;一人当たり面積最大値テキスト">
          <a:extLst>
            <a:ext uri="{FF2B5EF4-FFF2-40B4-BE49-F238E27FC236}">
              <a16:creationId xmlns:a16="http://schemas.microsoft.com/office/drawing/2014/main" id="{00000000-0008-0000-0F00-0000FC000000}"/>
            </a:ext>
          </a:extLst>
        </xdr:cNvPr>
        <xdr:cNvSpPr txBox="1"/>
      </xdr:nvSpPr>
      <xdr:spPr>
        <a:xfrm>
          <a:off x="9467850" y="125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9359900" y="1275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4" name="【福祉施設】&#10;一人当たり面積平均値テキスト">
          <a:extLst>
            <a:ext uri="{FF2B5EF4-FFF2-40B4-BE49-F238E27FC236}">
              <a16:creationId xmlns:a16="http://schemas.microsoft.com/office/drawing/2014/main" id="{00000000-0008-0000-0F00-0000FE000000}"/>
            </a:ext>
          </a:extLst>
        </xdr:cNvPr>
        <xdr:cNvSpPr txBox="1"/>
      </xdr:nvSpPr>
      <xdr:spPr>
        <a:xfrm>
          <a:off x="9467850" y="1395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9398000" y="139729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8636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7842250" y="1398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7029450" y="13943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62357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81787</xdr:rowOff>
    </xdr:from>
    <xdr:to>
      <xdr:col>55</xdr:col>
      <xdr:colOff>50800</xdr:colOff>
      <xdr:row>85</xdr:row>
      <xdr:rowOff>11937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398000" y="13956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104664</xdr:rowOff>
    </xdr:from>
    <xdr:ext cx="469744" cy="259045"/>
    <xdr:sp macro="" textlink="">
      <xdr:nvSpPr>
        <xdr:cNvPr id="266" name="【福祉施設】&#10;一人当たり面積該当値テキスト">
          <a:extLst>
            <a:ext uri="{FF2B5EF4-FFF2-40B4-BE49-F238E27FC236}">
              <a16:creationId xmlns:a16="http://schemas.microsoft.com/office/drawing/2014/main" id="{00000000-0008-0000-0F00-00000A010000}"/>
            </a:ext>
          </a:extLst>
        </xdr:cNvPr>
        <xdr:cNvSpPr txBox="1"/>
      </xdr:nvSpPr>
      <xdr:spPr>
        <a:xfrm>
          <a:off x="9467850" y="1381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87503</xdr:rowOff>
    </xdr:from>
    <xdr:to>
      <xdr:col>50</xdr:col>
      <xdr:colOff>165100</xdr:colOff>
      <xdr:row>85</xdr:row>
      <xdr:rowOff>17653</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36000" y="13962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132587</xdr:rowOff>
    </xdr:from>
    <xdr:to>
      <xdr:col>55</xdr:col>
      <xdr:colOff>0</xdr:colOff>
      <xdr:row>84</xdr:row>
      <xdr:rowOff>138303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686800" y="14007337"/>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100076</xdr:rowOff>
    </xdr:from>
    <xdr:to>
      <xdr:col>46</xdr:col>
      <xdr:colOff>38100</xdr:colOff>
      <xdr:row>85</xdr:row>
      <xdr:rowOff>30226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42250" y="139748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138303</xdr:rowOff>
    </xdr:from>
    <xdr:to>
      <xdr:col>50</xdr:col>
      <xdr:colOff>114300</xdr:colOff>
      <xdr:row>84</xdr:row>
      <xdr:rowOff>150876</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7886700" y="14013053"/>
          <a:ext cx="8001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112649</xdr:rowOff>
    </xdr:from>
    <xdr:to>
      <xdr:col>41</xdr:col>
      <xdr:colOff>101600</xdr:colOff>
      <xdr:row>85</xdr:row>
      <xdr:rowOff>42799</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7029450" y="13987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150876</xdr:rowOff>
    </xdr:from>
    <xdr:to>
      <xdr:col>45</xdr:col>
      <xdr:colOff>177800</xdr:colOff>
      <xdr:row>84</xdr:row>
      <xdr:rowOff>163449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7080250" y="14025626"/>
          <a:ext cx="8064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124840</xdr:rowOff>
    </xdr:from>
    <xdr:to>
      <xdr:col>36</xdr:col>
      <xdr:colOff>165100</xdr:colOff>
      <xdr:row>85</xdr:row>
      <xdr:rowOff>54990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6235700" y="13999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163449</xdr:rowOff>
    </xdr:from>
    <xdr:to>
      <xdr:col>41</xdr:col>
      <xdr:colOff>50800</xdr:colOff>
      <xdr:row>85</xdr:row>
      <xdr:rowOff>4190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6286500" y="14038199"/>
          <a:ext cx="79375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5" name="n_1aveValue【福祉施設】&#10;一人当たり面積">
          <a:extLst>
            <a:ext uri="{FF2B5EF4-FFF2-40B4-BE49-F238E27FC236}">
              <a16:creationId xmlns:a16="http://schemas.microsoft.com/office/drawing/2014/main" id="{00000000-0008-0000-0F00-000013010000}"/>
            </a:ext>
          </a:extLst>
        </xdr:cNvPr>
        <xdr:cNvSpPr txBox="1"/>
      </xdr:nvSpPr>
      <xdr:spPr>
        <a:xfrm>
          <a:off x="84582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6" name="n_2aveValue【福祉施設】&#10;一人当たり面積">
          <a:extLst>
            <a:ext uri="{FF2B5EF4-FFF2-40B4-BE49-F238E27FC236}">
              <a16:creationId xmlns:a16="http://schemas.microsoft.com/office/drawing/2014/main" id="{00000000-0008-0000-0F00-000014010000}"/>
            </a:ext>
          </a:extLst>
        </xdr:cNvPr>
        <xdr:cNvSpPr txBox="1"/>
      </xdr:nvSpPr>
      <xdr:spPr>
        <a:xfrm>
          <a:off x="7677227" y="140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7" name="n_3aveValue【福祉施設】&#10;一人当たり面積">
          <a:extLst>
            <a:ext uri="{FF2B5EF4-FFF2-40B4-BE49-F238E27FC236}">
              <a16:creationId xmlns:a16="http://schemas.microsoft.com/office/drawing/2014/main" id="{00000000-0008-0000-0F00-000015010000}"/>
            </a:ext>
          </a:extLst>
        </xdr:cNvPr>
        <xdr:cNvSpPr txBox="1"/>
      </xdr:nvSpPr>
      <xdr:spPr>
        <a:xfrm>
          <a:off x="6864427" y="137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8" name="n_4aveValue【福祉施設】&#10;一人当たり面積">
          <a:extLst>
            <a:ext uri="{FF2B5EF4-FFF2-40B4-BE49-F238E27FC236}">
              <a16:creationId xmlns:a16="http://schemas.microsoft.com/office/drawing/2014/main" id="{00000000-0008-0000-0F00-000016010000}"/>
            </a:ext>
          </a:extLst>
        </xdr:cNvPr>
        <xdr:cNvSpPr txBox="1"/>
      </xdr:nvSpPr>
      <xdr:spPr>
        <a:xfrm>
          <a:off x="607067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34180</xdr:rowOff>
    </xdr:from>
    <xdr:ext cx="469744" cy="259045"/>
    <xdr:sp macro="" textlink="">
      <xdr:nvSpPr>
        <xdr:cNvPr id="279" name="n_1mainValue【福祉施設】&#10;一人当たり面積">
          <a:extLst>
            <a:ext uri="{FF2B5EF4-FFF2-40B4-BE49-F238E27FC236}">
              <a16:creationId xmlns:a16="http://schemas.microsoft.com/office/drawing/2014/main" id="{00000000-0008-0000-0F00-000017010000}"/>
            </a:ext>
          </a:extLst>
        </xdr:cNvPr>
        <xdr:cNvSpPr txBox="1"/>
      </xdr:nvSpPr>
      <xdr:spPr>
        <a:xfrm>
          <a:off x="8458277" y="137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46753</xdr:rowOff>
    </xdr:from>
    <xdr:ext cx="469744" cy="259045"/>
    <xdr:sp macro="" textlink="">
      <xdr:nvSpPr>
        <xdr:cNvPr id="280" name="n_2mainValue【福祉施設】&#10;一人当たり面積">
          <a:extLst>
            <a:ext uri="{FF2B5EF4-FFF2-40B4-BE49-F238E27FC236}">
              <a16:creationId xmlns:a16="http://schemas.microsoft.com/office/drawing/2014/main" id="{00000000-0008-0000-0F00-000018010000}"/>
            </a:ext>
          </a:extLst>
        </xdr:cNvPr>
        <xdr:cNvSpPr txBox="1"/>
      </xdr:nvSpPr>
      <xdr:spPr>
        <a:xfrm>
          <a:off x="7677227" y="137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33926</xdr:rowOff>
    </xdr:from>
    <xdr:ext cx="469744" cy="259045"/>
    <xdr:sp macro="" textlink="">
      <xdr:nvSpPr>
        <xdr:cNvPr id="281" name="n_3mainValue【福祉施設】&#10;一人当たり面積">
          <a:extLst>
            <a:ext uri="{FF2B5EF4-FFF2-40B4-BE49-F238E27FC236}">
              <a16:creationId xmlns:a16="http://schemas.microsoft.com/office/drawing/2014/main" id="{00000000-0008-0000-0F00-000019010000}"/>
            </a:ext>
          </a:extLst>
        </xdr:cNvPr>
        <xdr:cNvSpPr txBox="1"/>
      </xdr:nvSpPr>
      <xdr:spPr>
        <a:xfrm>
          <a:off x="6864427" y="140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46117</xdr:rowOff>
    </xdr:from>
    <xdr:ext cx="469744" cy="259045"/>
    <xdr:sp macro="" textlink="">
      <xdr:nvSpPr>
        <xdr:cNvPr id="282" name="n_4mainValue【福祉施設】&#10;一人当たり面積">
          <a:extLst>
            <a:ext uri="{FF2B5EF4-FFF2-40B4-BE49-F238E27FC236}">
              <a16:creationId xmlns:a16="http://schemas.microsoft.com/office/drawing/2014/main" id="{00000000-0008-0000-0F00-00001A010000}"/>
            </a:ext>
          </a:extLst>
        </xdr:cNvPr>
        <xdr:cNvSpPr txBox="1"/>
      </xdr:nvSpPr>
      <xdr:spPr>
        <a:xfrm>
          <a:off x="6070677" y="1408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177665" y="166588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216400" y="1643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108450" y="1665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216400" y="17081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127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384550" y="17174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57175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77800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984250" y="17008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12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216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155702</xdr:rowOff>
    </xdr:from>
    <xdr:to>
      <xdr:col>20</xdr:col>
      <xdr:colOff>38100</xdr:colOff>
      <xdr:row>104</xdr:row>
      <xdr:rowOff>85852</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384550" y="172435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35052</xdr:rowOff>
    </xdr:from>
    <xdr:to>
      <xdr:col>24</xdr:col>
      <xdr:colOff>63500</xdr:colOff>
      <xdr:row>104</xdr:row>
      <xdr:rowOff>64770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429000" y="17294352"/>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57175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35052</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622550" y="17266920"/>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100837</xdr:rowOff>
    </xdr:from>
    <xdr:to>
      <xdr:col>10</xdr:col>
      <xdr:colOff>165100</xdr:colOff>
      <xdr:row>104</xdr:row>
      <xdr:rowOff>30987</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7780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151637</xdr:rowOff>
    </xdr:from>
    <xdr:to>
      <xdr:col>15</xdr:col>
      <xdr:colOff>50800</xdr:colOff>
      <xdr:row>104</xdr:row>
      <xdr:rowOff>7620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 y="17239487"/>
          <a:ext cx="7937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73406</xdr:rowOff>
    </xdr:from>
    <xdr:to>
      <xdr:col>6</xdr:col>
      <xdr:colOff>38100</xdr:colOff>
      <xdr:row>104</xdr:row>
      <xdr:rowOff>3556</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984250" y="17161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124206</xdr:rowOff>
    </xdr:from>
    <xdr:to>
      <xdr:col>10</xdr:col>
      <xdr:colOff>114300</xdr:colOff>
      <xdr:row>103</xdr:row>
      <xdr:rowOff>151637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28700" y="17212056"/>
          <a:ext cx="8001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2391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4390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64529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85154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76979</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239144" y="1733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4390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22114</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645294" y="1728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166133</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851544" y="1725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429115" y="167830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9467850"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359900" y="1807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946785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359900" y="1678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9467850" y="1764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398000" y="17662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36000" y="1767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42250" y="177369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029450" y="1769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235700" y="1768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39878</xdr:rowOff>
    </xdr:from>
    <xdr:to>
      <xdr:col>55</xdr:col>
      <xdr:colOff>50800</xdr:colOff>
      <xdr:row>103</xdr:row>
      <xdr:rowOff>141478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398000" y="17127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62755</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946785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56262</xdr:rowOff>
    </xdr:from>
    <xdr:to>
      <xdr:col>50</xdr:col>
      <xdr:colOff>165100</xdr:colOff>
      <xdr:row>103</xdr:row>
      <xdr:rowOff>157862</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36000" y="17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90678</xdr:rowOff>
    </xdr:from>
    <xdr:to>
      <xdr:col>55</xdr:col>
      <xdr:colOff>0</xdr:colOff>
      <xdr:row>103</xdr:row>
      <xdr:rowOff>107062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686800" y="17178528"/>
          <a:ext cx="74295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91694</xdr:rowOff>
    </xdr:from>
    <xdr:to>
      <xdr:col>46</xdr:col>
      <xdr:colOff>38100</xdr:colOff>
      <xdr:row>104</xdr:row>
      <xdr:rowOff>21844</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42250" y="171795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107062</xdr:rowOff>
    </xdr:from>
    <xdr:to>
      <xdr:col>50</xdr:col>
      <xdr:colOff>114300</xdr:colOff>
      <xdr:row>103</xdr:row>
      <xdr:rowOff>142494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86700" y="17194912"/>
          <a:ext cx="8001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02945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142494</xdr:rowOff>
    </xdr:from>
    <xdr:to>
      <xdr:col>45</xdr:col>
      <xdr:colOff>177800</xdr:colOff>
      <xdr:row>104</xdr:row>
      <xdr:rowOff>7620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080250" y="17230344"/>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161798</xdr:rowOff>
    </xdr:from>
    <xdr:to>
      <xdr:col>36</xdr:col>
      <xdr:colOff>165100</xdr:colOff>
      <xdr:row>104</xdr:row>
      <xdr:rowOff>91948</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235700" y="172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41148</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286500" y="17266920"/>
          <a:ext cx="79375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8458277" y="1776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7677227" y="1782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6864427"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070677" y="177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2939</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8458277" y="169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38371</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76772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6864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108475</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070677" y="170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699614" y="555860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4738350" y="5340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611350" y="555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473835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649450"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8874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2999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649450" y="6035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4738350" y="589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88745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85997</xdr:rowOff>
    </xdr:from>
    <xdr:to>
      <xdr:col>85</xdr:col>
      <xdr:colOff>127000</xdr:colOff>
      <xdr:row>36</xdr:row>
      <xdr:rowOff>136616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938250" y="6035947"/>
          <a:ext cx="762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093700" y="6540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39</xdr:row>
      <xdr:rowOff>146413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3144500" y="6035947"/>
          <a:ext cx="793750" cy="5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67854</xdr:rowOff>
    </xdr:from>
    <xdr:to>
      <xdr:col>72</xdr:col>
      <xdr:colOff>38100</xdr:colOff>
      <xdr:row>39</xdr:row>
      <xdr:rowOff>169454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299950" y="6513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118654</xdr:rowOff>
    </xdr:from>
    <xdr:to>
      <xdr:col>76</xdr:col>
      <xdr:colOff>114300</xdr:colOff>
      <xdr:row>39</xdr:row>
      <xdr:rowOff>146413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344400" y="656390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38463</xdr:rowOff>
    </xdr:from>
    <xdr:to>
      <xdr:col>67</xdr:col>
      <xdr:colOff>101600</xdr:colOff>
      <xdr:row>39</xdr:row>
      <xdr:rowOff>140063</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1487150" y="6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89263</xdr:rowOff>
    </xdr:from>
    <xdr:to>
      <xdr:col>71</xdr:col>
      <xdr:colOff>177800</xdr:colOff>
      <xdr:row>39</xdr:row>
      <xdr:rowOff>118654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1537950" y="6534513"/>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742044" y="63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96099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16724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3544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742044"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960994" y="662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160581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167244" y="6605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131190</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1354444" y="657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951064" y="557378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19989800" y="69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690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19989800" y="5355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557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19989800" y="6671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900900" y="6693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157950" y="6703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345150" y="6721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551400" y="672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6757650" y="6726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14265</xdr:rowOff>
    </xdr:from>
    <xdr:to>
      <xdr:col>116</xdr:col>
      <xdr:colOff>114300</xdr:colOff>
      <xdr:row>36</xdr:row>
      <xdr:rowOff>115865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900900" y="59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37142</xdr:rowOff>
    </xdr:from>
    <xdr:ext cx="690189"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19989800" y="5821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30941</xdr:rowOff>
    </xdr:from>
    <xdr:to>
      <xdr:col>112</xdr:col>
      <xdr:colOff>38100</xdr:colOff>
      <xdr:row>36</xdr:row>
      <xdr:rowOff>132541</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157950" y="59808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65065</xdr:rowOff>
    </xdr:from>
    <xdr:to>
      <xdr:col>116</xdr:col>
      <xdr:colOff>63500</xdr:colOff>
      <xdr:row>36</xdr:row>
      <xdr:rowOff>81741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9202400" y="6015015"/>
          <a:ext cx="7493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151520</xdr:rowOff>
    </xdr:from>
    <xdr:to>
      <xdr:col>107</xdr:col>
      <xdr:colOff>101600</xdr:colOff>
      <xdr:row>39</xdr:row>
      <xdr:rowOff>81670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345150" y="643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81741</xdr:rowOff>
    </xdr:from>
    <xdr:to>
      <xdr:col>111</xdr:col>
      <xdr:colOff>177800</xdr:colOff>
      <xdr:row>39</xdr:row>
      <xdr:rowOff>30870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395950" y="6031691"/>
          <a:ext cx="806450" cy="4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170296</xdr:rowOff>
    </xdr:from>
    <xdr:to>
      <xdr:col>102</xdr:col>
      <xdr:colOff>165100</xdr:colOff>
      <xdr:row>39</xdr:row>
      <xdr:rowOff>100446</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7551400" y="64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30870</xdr:rowOff>
    </xdr:from>
    <xdr:to>
      <xdr:col>107</xdr:col>
      <xdr:colOff>50800</xdr:colOff>
      <xdr:row>39</xdr:row>
      <xdr:rowOff>49646</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7602200" y="6476120"/>
          <a:ext cx="79375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16102</xdr:rowOff>
    </xdr:from>
    <xdr:to>
      <xdr:col>98</xdr:col>
      <xdr:colOff>38100</xdr:colOff>
      <xdr:row>39</xdr:row>
      <xdr:rowOff>117702</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6757650" y="6461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49646</xdr:rowOff>
    </xdr:from>
    <xdr:to>
      <xdr:col>102</xdr:col>
      <xdr:colOff>114300</xdr:colOff>
      <xdr:row>39</xdr:row>
      <xdr:rowOff>66902</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802100" y="6494896"/>
          <a:ext cx="800100" cy="1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915595" y="678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134545" y="68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321745" y="680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527995" y="681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149068</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915595" y="576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98198</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134545" y="621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116973</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321745" y="623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134229</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6527995" y="62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4738350" y="9766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649450" y="101050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4738350" y="100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88745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78377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938250" y="10131334"/>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093700" y="10064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53884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144500" y="10108474"/>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299950" y="100395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31024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344400" y="10083981"/>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1487150" y="10016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6531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1537950" y="10067472"/>
          <a:ext cx="80645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7420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96099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16724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1354444" y="965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742044"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960994"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167244" y="1012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1354444" y="1010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19989800" y="1013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121221</xdr:rowOff>
    </xdr:from>
    <xdr:to>
      <xdr:col>116</xdr:col>
      <xdr:colOff>114300</xdr:colOff>
      <xdr:row>56</xdr:row>
      <xdr:rowOff>51371</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900900" y="9208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74248</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19989800" y="916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144081</xdr:rowOff>
    </xdr:from>
    <xdr:to>
      <xdr:col>112</xdr:col>
      <xdr:colOff>38100</xdr:colOff>
      <xdr:row>56</xdr:row>
      <xdr:rowOff>74231</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157950" y="9230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571</xdr:rowOff>
    </xdr:from>
    <xdr:to>
      <xdr:col>116</xdr:col>
      <xdr:colOff>63500</xdr:colOff>
      <xdr:row>56</xdr:row>
      <xdr:rowOff>23431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202400" y="9252521"/>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20638</xdr:rowOff>
    </xdr:from>
    <xdr:to>
      <xdr:col>107</xdr:col>
      <xdr:colOff>101600</xdr:colOff>
      <xdr:row>56</xdr:row>
      <xdr:rowOff>122238</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345150" y="9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23431</xdr:rowOff>
    </xdr:from>
    <xdr:to>
      <xdr:col>111</xdr:col>
      <xdr:colOff>177800</xdr:colOff>
      <xdr:row>56</xdr:row>
      <xdr:rowOff>71438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395950" y="9275381"/>
          <a:ext cx="8064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70358</xdr:rowOff>
    </xdr:from>
    <xdr:to>
      <xdr:col>102</xdr:col>
      <xdr:colOff>165100</xdr:colOff>
      <xdr:row>57</xdr:row>
      <xdr:rowOff>508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7551400" y="9322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71438</xdr:rowOff>
    </xdr:from>
    <xdr:to>
      <xdr:col>107</xdr:col>
      <xdr:colOff>50800</xdr:colOff>
      <xdr:row>56</xdr:row>
      <xdr:rowOff>121158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7602200" y="9323388"/>
          <a:ext cx="79375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116649</xdr:rowOff>
    </xdr:from>
    <xdr:to>
      <xdr:col>98</xdr:col>
      <xdr:colOff>38100</xdr:colOff>
      <xdr:row>57</xdr:row>
      <xdr:rowOff>46799</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6757650" y="93685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121158</xdr:rowOff>
    </xdr:from>
    <xdr:to>
      <xdr:col>102</xdr:col>
      <xdr:colOff>114300</xdr:colOff>
      <xdr:row>56</xdr:row>
      <xdr:rowOff>167449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6802100" y="9373108"/>
          <a:ext cx="8001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8980227" y="102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8180127" y="102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7386377" y="102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6592627" y="102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90758</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8980227" y="901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138765</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8180127" y="90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17035</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7386377" y="910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63326</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6592627" y="915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649450" y="14322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473835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8874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938250" y="143673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1445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3444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296099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135444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7160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951064" y="1298625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19989800" y="127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881850" y="12986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19989800" y="1387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900900" y="1401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157950" y="14023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34515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5514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6757650" y="1404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900900" y="1418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19989800" y="1410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157950" y="14188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28194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202400" y="14231620"/>
          <a:ext cx="7493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345150" y="14191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31242</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395950" y="14233144"/>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7551400" y="14195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35052</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7602200" y="14236192"/>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675765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35052</xdr:rowOff>
    </xdr:from>
    <xdr:to>
      <xdr:col>102</xdr:col>
      <xdr:colOff>114300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802100" y="14240002"/>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189802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181801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738637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65926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70121</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1898022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18180127" y="142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7386377" y="1428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65926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F00-0000F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F00-0000FA02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F00-0000FC02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F00-0000FE02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167639</xdr:rowOff>
    </xdr:from>
    <xdr:to>
      <xdr:col>85</xdr:col>
      <xdr:colOff>177800</xdr:colOff>
      <xdr:row>106</xdr:row>
      <xdr:rowOff>97789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649450" y="17598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146066</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F00-00000A030000}"/>
            </a:ext>
          </a:extLst>
        </xdr:cNvPr>
        <xdr:cNvSpPr txBox="1"/>
      </xdr:nvSpPr>
      <xdr:spPr>
        <a:xfrm>
          <a:off x="14738350"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88745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46989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938250" y="17630139"/>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129539</xdr:rowOff>
    </xdr:from>
    <xdr:to>
      <xdr:col>76</xdr:col>
      <xdr:colOff>165100</xdr:colOff>
      <xdr:row>106</xdr:row>
      <xdr:rowOff>59689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0937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8889</xdr:rowOff>
    </xdr:from>
    <xdr:to>
      <xdr:col>81</xdr:col>
      <xdr:colOff>50800</xdr:colOff>
      <xdr:row>106</xdr:row>
      <xdr:rowOff>27939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144500" y="17611089"/>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110489</xdr:rowOff>
    </xdr:from>
    <xdr:to>
      <xdr:col>72</xdr:col>
      <xdr:colOff>38100</xdr:colOff>
      <xdr:row>106</xdr:row>
      <xdr:rowOff>40639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299950" y="17541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161289</xdr:rowOff>
    </xdr:from>
    <xdr:to>
      <xdr:col>76</xdr:col>
      <xdr:colOff>114300</xdr:colOff>
      <xdr:row>106</xdr:row>
      <xdr:rowOff>8889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344400" y="1759203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148715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105</xdr:row>
      <xdr:rowOff>161289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1537950" y="17571720"/>
          <a:ext cx="80645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37420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50816</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296099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31766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F00-000019030000}"/>
            </a:ext>
          </a:extLst>
        </xdr:cNvPr>
        <xdr:cNvSpPr txBox="1"/>
      </xdr:nvSpPr>
      <xdr:spPr>
        <a:xfrm>
          <a:off x="1216724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F00-00001A030000}"/>
            </a:ext>
          </a:extLst>
        </xdr:cNvPr>
        <xdr:cNvSpPr txBox="1"/>
      </xdr:nvSpPr>
      <xdr:spPr>
        <a:xfrm>
          <a:off x="113544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19989800" y="176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5969</xdr:rowOff>
    </xdr:from>
    <xdr:to>
      <xdr:col>116</xdr:col>
      <xdr:colOff>114300</xdr:colOff>
      <xdr:row>106</xdr:row>
      <xdr:rowOff>107569</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900900" y="176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28846</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19989800" y="1745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xdr:rowOff>
    </xdr:from>
    <xdr:to>
      <xdr:col>112</xdr:col>
      <xdr:colOff>38100</xdr:colOff>
      <xdr:row>106</xdr:row>
      <xdr:rowOff>115188</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157950" y="17615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56769</xdr:rowOff>
    </xdr:from>
    <xdr:to>
      <xdr:col>116</xdr:col>
      <xdr:colOff>63500</xdr:colOff>
      <xdr:row>106</xdr:row>
      <xdr:rowOff>64388</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9202400" y="17658969"/>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30353</xdr:rowOff>
    </xdr:from>
    <xdr:to>
      <xdr:col>107</xdr:col>
      <xdr:colOff>101600</xdr:colOff>
      <xdr:row>106</xdr:row>
      <xdr:rowOff>131953</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345150" y="176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64388</xdr:rowOff>
    </xdr:from>
    <xdr:to>
      <xdr:col>111</xdr:col>
      <xdr:colOff>177800</xdr:colOff>
      <xdr:row>106</xdr:row>
      <xdr:rowOff>81153</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8395950" y="17666588"/>
          <a:ext cx="80645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47879</xdr:rowOff>
    </xdr:from>
    <xdr:to>
      <xdr:col>102</xdr:col>
      <xdr:colOff>165100</xdr:colOff>
      <xdr:row>106</xdr:row>
      <xdr:rowOff>149479</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7551400" y="176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81153</xdr:rowOff>
    </xdr:from>
    <xdr:to>
      <xdr:col>107</xdr:col>
      <xdr:colOff>50800</xdr:colOff>
      <xdr:row>106</xdr:row>
      <xdr:rowOff>98679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7602200" y="17683353"/>
          <a:ext cx="7937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63881</xdr:rowOff>
    </xdr:from>
    <xdr:to>
      <xdr:col>98</xdr:col>
      <xdr:colOff>38100</xdr:colOff>
      <xdr:row>106</xdr:row>
      <xdr:rowOff>165481</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6757650" y="17666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98679</xdr:rowOff>
    </xdr:from>
    <xdr:to>
      <xdr:col>102</xdr:col>
      <xdr:colOff>114300</xdr:colOff>
      <xdr:row>106</xdr:row>
      <xdr:rowOff>114681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6802100" y="17700879"/>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18980227" y="177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738637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6592627" y="178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131715</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18980227" y="17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148480</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18180127" y="1740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166006</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7386377" y="174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10558</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6592627" y="17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全般的に類似団体と比較し、平均より高い水準にある。これは本町の特殊事情である人口密度が極めて低いことが影響しており、インフラ整備によるものが要因としてあげられる。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基本的には、上記要因に加え過疎化、少子高齢化、施設の老朽化が進んでいることから有形固定資産減価償却率及び一人あたり面積が高い傾向にある。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一般廃棄物処理施設においては、令和元年度から令和３年度にかけて新施設を建設していることから減価償却率が低下したが、資産額が増加した。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なお、体育館・プールにおいては、町民プールを令和元年度に整備したことにより減価償却率が低下した。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その他はおおよそ横ばいの状況となっている。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83</v>
      </c>
      <c r="C2" s="178"/>
      <c r="D2" s="179"/>
    </row>
    <row r="3" spans="1:119" ht="18.75" customHeight="1" thickBot="1" x14ac:dyDescent="0.2">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4259567</v>
      </c>
      <c r="BO4" s="485"/>
      <c r="BP4" s="485"/>
      <c r="BQ4" s="485"/>
      <c r="BR4" s="485"/>
      <c r="BS4" s="485"/>
      <c r="BT4" s="485"/>
      <c r="BU4" s="486"/>
      <c r="BV4" s="484">
        <v>4662095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3.3</v>
      </c>
      <c r="CU4" s="625"/>
      <c r="CV4" s="625"/>
      <c r="CW4" s="625"/>
      <c r="CX4" s="625"/>
      <c r="CY4" s="625"/>
      <c r="CZ4" s="625"/>
      <c r="DA4" s="626"/>
      <c r="DB4" s="624">
        <v>3.5</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4175016</v>
      </c>
      <c r="BO5" s="456"/>
      <c r="BP5" s="456"/>
      <c r="BQ5" s="456"/>
      <c r="BR5" s="456"/>
      <c r="BS5" s="456"/>
      <c r="BT5" s="456"/>
      <c r="BU5" s="457"/>
      <c r="BV5" s="455">
        <v>4571237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86.2</v>
      </c>
      <c r="CU5" s="453"/>
      <c r="CV5" s="453"/>
      <c r="CW5" s="453"/>
      <c r="CX5" s="453"/>
      <c r="CY5" s="453"/>
      <c r="CZ5" s="453"/>
      <c r="DA5" s="454"/>
      <c r="DB5" s="452">
        <v>86.8</v>
      </c>
      <c r="DC5" s="453"/>
      <c r="DD5" s="453"/>
      <c r="DE5" s="453"/>
      <c r="DF5" s="453"/>
      <c r="DG5" s="453"/>
      <c r="DH5" s="453"/>
      <c r="DI5" s="454"/>
    </row>
    <row r="6" spans="1:119" ht="18.75" customHeight="1" x14ac:dyDescent="0.15">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84551</v>
      </c>
      <c r="BO6" s="456"/>
      <c r="BP6" s="456"/>
      <c r="BQ6" s="456"/>
      <c r="BR6" s="456"/>
      <c r="BS6" s="456"/>
      <c r="BT6" s="456"/>
      <c r="BU6" s="457"/>
      <c r="BV6" s="455">
        <v>90858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86.9</v>
      </c>
      <c r="CU6" s="599"/>
      <c r="CV6" s="599"/>
      <c r="CW6" s="599"/>
      <c r="CX6" s="599"/>
      <c r="CY6" s="599"/>
      <c r="CZ6" s="599"/>
      <c r="DA6" s="600"/>
      <c r="DB6" s="598">
        <v>89.3</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0</v>
      </c>
      <c r="BO7" s="456"/>
      <c r="BP7" s="456"/>
      <c r="BQ7" s="456"/>
      <c r="BR7" s="456"/>
      <c r="BS7" s="456"/>
      <c r="BT7" s="456"/>
      <c r="BU7" s="457"/>
      <c r="BV7" s="455">
        <v>268</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2528241</v>
      </c>
      <c r="CU7" s="456"/>
      <c r="CV7" s="456"/>
      <c r="CW7" s="456"/>
      <c r="CX7" s="456"/>
      <c r="CY7" s="456"/>
      <c r="CZ7" s="456"/>
      <c r="DA7" s="457"/>
      <c r="DB7" s="455">
        <v>2560871</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84551</v>
      </c>
      <c r="BO8" s="456"/>
      <c r="BP8" s="456"/>
      <c r="BQ8" s="456"/>
      <c r="BR8" s="456"/>
      <c r="BS8" s="456"/>
      <c r="BT8" s="456"/>
      <c r="BU8" s="457"/>
      <c r="BV8" s="455">
        <v>90590</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0.1</v>
      </c>
      <c r="CU8" s="559"/>
      <c r="CV8" s="559"/>
      <c r="CW8" s="559"/>
      <c r="CX8" s="559"/>
      <c r="CY8" s="559"/>
      <c r="CZ8" s="559"/>
      <c r="DA8" s="560"/>
      <c r="DB8" s="558">
        <v>0.11</v>
      </c>
      <c r="DC8" s="559"/>
      <c r="DD8" s="559"/>
      <c r="DE8" s="559"/>
      <c r="DF8" s="559"/>
      <c r="DG8" s="559"/>
      <c r="DH8" s="559"/>
      <c r="DI8" s="560"/>
    </row>
    <row r="9" spans="1:119" ht="18.75" customHeight="1" thickBot="1" x14ac:dyDescent="0.2">
      <c r="A9" s="177"/>
      <c r="B9" s="587" t="s">
        <v>115</v>
      </c>
      <c r="C9" s="588"/>
      <c r="D9" s="588"/>
      <c r="E9" s="588"/>
      <c r="F9" s="588"/>
      <c r="G9" s="588"/>
      <c r="H9" s="588"/>
      <c r="I9" s="588"/>
      <c r="J9" s="588"/>
      <c r="K9" s="506"/>
      <c r="L9" s="589" t="s">
        <v>116</v>
      </c>
      <c r="M9" s="590"/>
      <c r="N9" s="590"/>
      <c r="O9" s="590"/>
      <c r="P9" s="590"/>
      <c r="Q9" s="591"/>
      <c r="R9" s="592">
        <v>1370</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-6039</v>
      </c>
      <c r="BO9" s="456"/>
      <c r="BP9" s="456"/>
      <c r="BQ9" s="456"/>
      <c r="BR9" s="456"/>
      <c r="BS9" s="456"/>
      <c r="BT9" s="456"/>
      <c r="BU9" s="457"/>
      <c r="BV9" s="455">
        <v>36840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17.2</v>
      </c>
      <c r="CU9" s="453"/>
      <c r="CV9" s="453"/>
      <c r="CW9" s="453"/>
      <c r="CX9" s="453"/>
      <c r="CY9" s="453"/>
      <c r="CZ9" s="453"/>
      <c r="DA9" s="454"/>
      <c r="DB9" s="452">
        <v>17.8</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121</v>
      </c>
      <c r="M10" s="412"/>
      <c r="N10" s="412"/>
      <c r="O10" s="412"/>
      <c r="P10" s="412"/>
      <c r="Q10" s="413"/>
      <c r="R10" s="408">
        <v>1525</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50197</v>
      </c>
      <c r="BO10" s="456"/>
      <c r="BP10" s="456"/>
      <c r="BQ10" s="456"/>
      <c r="BR10" s="456"/>
      <c r="BS10" s="456"/>
      <c r="BT10" s="456"/>
      <c r="BU10" s="457"/>
      <c r="BV10" s="455">
        <v>302</v>
      </c>
      <c r="BW10" s="456"/>
      <c r="BX10" s="456"/>
      <c r="BY10" s="456"/>
      <c r="BZ10" s="456"/>
      <c r="CA10" s="456"/>
      <c r="CB10" s="456"/>
      <c r="CC10" s="457"/>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77"/>
      <c r="B12" s="561" t="s">
        <v>132</v>
      </c>
      <c r="C12" s="562"/>
      <c r="D12" s="562"/>
      <c r="E12" s="562"/>
      <c r="F12" s="562"/>
      <c r="G12" s="562"/>
      <c r="H12" s="562"/>
      <c r="I12" s="562"/>
      <c r="J12" s="562"/>
      <c r="K12" s="563"/>
      <c r="L12" s="570" t="s">
        <v>133</v>
      </c>
      <c r="M12" s="571"/>
      <c r="N12" s="571"/>
      <c r="O12" s="571"/>
      <c r="P12" s="571"/>
      <c r="Q12" s="572"/>
      <c r="R12" s="573">
        <v>1308</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141</v>
      </c>
      <c r="N13" s="540"/>
      <c r="O13" s="540"/>
      <c r="P13" s="540"/>
      <c r="Q13" s="541"/>
      <c r="R13" s="542">
        <v>1301</v>
      </c>
      <c r="S13" s="543"/>
      <c r="T13" s="543"/>
      <c r="U13" s="543"/>
      <c r="V13" s="544"/>
      <c r="W13" s="545" t="s">
        <v>142</v>
      </c>
      <c r="X13" s="441"/>
      <c r="Y13" s="441"/>
      <c r="Z13" s="441"/>
      <c r="AA13" s="441"/>
      <c r="AB13" s="442"/>
      <c r="AC13" s="408">
        <v>227</v>
      </c>
      <c r="AD13" s="409"/>
      <c r="AE13" s="409"/>
      <c r="AF13" s="409"/>
      <c r="AG13" s="410"/>
      <c r="AH13" s="408">
        <v>264</v>
      </c>
      <c r="AI13" s="409"/>
      <c r="AJ13" s="409"/>
      <c r="AK13" s="409"/>
      <c r="AL13" s="468"/>
      <c r="AM13" s="512" t="s">
        <v>143</v>
      </c>
      <c r="AN13" s="412"/>
      <c r="AO13" s="412"/>
      <c r="AP13" s="412"/>
      <c r="AQ13" s="412"/>
      <c r="AR13" s="412"/>
      <c r="AS13" s="412"/>
      <c r="AT13" s="413"/>
      <c r="AU13" s="513" t="s">
        <v>123</v>
      </c>
      <c r="AV13" s="514"/>
      <c r="AW13" s="514"/>
      <c r="AX13" s="514"/>
      <c r="AY13" s="469" t="s">
        <v>144</v>
      </c>
      <c r="AZ13" s="470"/>
      <c r="BA13" s="470"/>
      <c r="BB13" s="470"/>
      <c r="BC13" s="470"/>
      <c r="BD13" s="470"/>
      <c r="BE13" s="470"/>
      <c r="BF13" s="470"/>
      <c r="BG13" s="470"/>
      <c r="BH13" s="470"/>
      <c r="BI13" s="470"/>
      <c r="BJ13" s="470"/>
      <c r="BK13" s="470"/>
      <c r="BL13" s="470"/>
      <c r="BM13" s="471"/>
      <c r="BN13" s="455">
        <v>44158</v>
      </c>
      <c r="BO13" s="456"/>
      <c r="BP13" s="456"/>
      <c r="BQ13" s="456"/>
      <c r="BR13" s="456"/>
      <c r="BS13" s="456"/>
      <c r="BT13" s="456"/>
      <c r="BU13" s="457"/>
      <c r="BV13" s="455">
        <v>37142</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3.9</v>
      </c>
      <c r="CU13" s="453"/>
      <c r="CV13" s="453"/>
      <c r="CW13" s="453"/>
      <c r="CX13" s="453"/>
      <c r="CY13" s="453"/>
      <c r="CZ13" s="453"/>
      <c r="DA13" s="454"/>
      <c r="DB13" s="452">
        <v>3.3</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146</v>
      </c>
      <c r="M14" s="582"/>
      <c r="N14" s="582"/>
      <c r="O14" s="582"/>
      <c r="P14" s="582"/>
      <c r="Q14" s="583"/>
      <c r="R14" s="542">
        <v>1332</v>
      </c>
      <c r="S14" s="543"/>
      <c r="T14" s="543"/>
      <c r="U14" s="543"/>
      <c r="V14" s="544"/>
      <c r="W14" s="546"/>
      <c r="X14" s="444"/>
      <c r="Y14" s="444"/>
      <c r="Z14" s="444"/>
      <c r="AA14" s="444"/>
      <c r="AB14" s="445"/>
      <c r="AC14" s="535">
        <v>31.4</v>
      </c>
      <c r="AD14" s="536"/>
      <c r="AE14" s="536"/>
      <c r="AF14" s="536"/>
      <c r="AG14" s="537"/>
      <c r="AH14" s="535">
        <v>33.5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148</v>
      </c>
      <c r="N15" s="540"/>
      <c r="O15" s="540"/>
      <c r="P15" s="540"/>
      <c r="Q15" s="541"/>
      <c r="R15" s="542">
        <v>1325</v>
      </c>
      <c r="S15" s="543"/>
      <c r="T15" s="543"/>
      <c r="U15" s="543"/>
      <c r="V15" s="544"/>
      <c r="W15" s="545" t="s">
        <v>149</v>
      </c>
      <c r="X15" s="441"/>
      <c r="Y15" s="441"/>
      <c r="Z15" s="441"/>
      <c r="AA15" s="441"/>
      <c r="AB15" s="442"/>
      <c r="AC15" s="408">
        <v>77</v>
      </c>
      <c r="AD15" s="409"/>
      <c r="AE15" s="409"/>
      <c r="AF15" s="409"/>
      <c r="AG15" s="410"/>
      <c r="AH15" s="408">
        <v>81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253526</v>
      </c>
      <c r="BO15" s="485"/>
      <c r="BP15" s="485"/>
      <c r="BQ15" s="485"/>
      <c r="BR15" s="485"/>
      <c r="BS15" s="485"/>
      <c r="BT15" s="485"/>
      <c r="BU15" s="486"/>
      <c r="BV15" s="484">
        <v>245930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10.7</v>
      </c>
      <c r="AD16" s="536"/>
      <c r="AE16" s="536"/>
      <c r="AF16" s="536"/>
      <c r="AG16" s="537"/>
      <c r="AH16" s="535">
        <v>10.3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2461875</v>
      </c>
      <c r="BO16" s="456"/>
      <c r="BP16" s="456"/>
      <c r="BQ16" s="456"/>
      <c r="BR16" s="456"/>
      <c r="BS16" s="456"/>
      <c r="BT16" s="456"/>
      <c r="BU16" s="457"/>
      <c r="BV16" s="455">
        <v>2437259</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155</v>
      </c>
      <c r="N17" s="549"/>
      <c r="O17" s="549"/>
      <c r="P17" s="549"/>
      <c r="Q17" s="550"/>
      <c r="R17" s="532" t="s">
        <v>156</v>
      </c>
      <c r="S17" s="533"/>
      <c r="T17" s="533"/>
      <c r="U17" s="533"/>
      <c r="V17" s="534"/>
      <c r="W17" s="545" t="s">
        <v>157</v>
      </c>
      <c r="X17" s="441"/>
      <c r="Y17" s="441"/>
      <c r="Z17" s="441"/>
      <c r="AA17" s="441"/>
      <c r="AB17" s="442"/>
      <c r="AC17" s="408">
        <v>419</v>
      </c>
      <c r="AD17" s="409"/>
      <c r="AE17" s="409"/>
      <c r="AF17" s="409"/>
      <c r="AG17" s="410"/>
      <c r="AH17" s="408">
        <v>442</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301606</v>
      </c>
      <c r="BO17" s="456"/>
      <c r="BP17" s="456"/>
      <c r="BQ17" s="456"/>
      <c r="BR17" s="456"/>
      <c r="BS17" s="456"/>
      <c r="BT17" s="456"/>
      <c r="BU17" s="457"/>
      <c r="BV17" s="455">
        <v>297944</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159</v>
      </c>
      <c r="C18" s="506"/>
      <c r="D18" s="506"/>
      <c r="E18" s="507"/>
      <c r="F18" s="507"/>
      <c r="G18" s="507"/>
      <c r="H18" s="507"/>
      <c r="I18" s="507"/>
      <c r="J18" s="507"/>
      <c r="K18" s="507"/>
      <c r="L18" s="508">
        <v>767.04</v>
      </c>
      <c r="M18" s="508"/>
      <c r="N18" s="508"/>
      <c r="O18" s="508"/>
      <c r="P18" s="508"/>
      <c r="Q18" s="508"/>
      <c r="R18" s="509"/>
      <c r="S18" s="509"/>
      <c r="T18" s="509"/>
      <c r="U18" s="509"/>
      <c r="V18" s="510"/>
      <c r="W18" s="526"/>
      <c r="X18" s="527"/>
      <c r="Y18" s="527"/>
      <c r="Z18" s="527"/>
      <c r="AA18" s="527"/>
      <c r="AB18" s="551"/>
      <c r="AC18" s="425">
        <v>58</v>
      </c>
      <c r="AD18" s="426"/>
      <c r="AE18" s="426"/>
      <c r="AF18" s="426"/>
      <c r="AG18" s="511"/>
      <c r="AH18" s="425">
        <v>56.2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2194526</v>
      </c>
      <c r="BO18" s="456"/>
      <c r="BP18" s="456"/>
      <c r="BQ18" s="456"/>
      <c r="BR18" s="456"/>
      <c r="BS18" s="456"/>
      <c r="BT18" s="456"/>
      <c r="BU18" s="457"/>
      <c r="BV18" s="455">
        <v>2243819</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161</v>
      </c>
      <c r="C19" s="506"/>
      <c r="D19" s="506"/>
      <c r="E19" s="507"/>
      <c r="F19" s="507"/>
      <c r="G19" s="507"/>
      <c r="H19" s="507"/>
      <c r="I19" s="507"/>
      <c r="J19" s="507"/>
      <c r="K19" s="507"/>
      <c r="L19" s="515">
        <v>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3010793</v>
      </c>
      <c r="BO19" s="456"/>
      <c r="BP19" s="456"/>
      <c r="BQ19" s="456"/>
      <c r="BR19" s="456"/>
      <c r="BS19" s="456"/>
      <c r="BT19" s="456"/>
      <c r="BU19" s="457"/>
      <c r="BV19" s="455">
        <v>2976110</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163</v>
      </c>
      <c r="C20" s="506"/>
      <c r="D20" s="506"/>
      <c r="E20" s="507"/>
      <c r="F20" s="507"/>
      <c r="G20" s="507"/>
      <c r="H20" s="507"/>
      <c r="I20" s="507"/>
      <c r="J20" s="507"/>
      <c r="K20" s="507"/>
      <c r="L20" s="515">
        <v>667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4862979</v>
      </c>
      <c r="BO22" s="485"/>
      <c r="BP22" s="485"/>
      <c r="BQ22" s="485"/>
      <c r="BR22" s="485"/>
      <c r="BS22" s="485"/>
      <c r="BT22" s="485"/>
      <c r="BU22" s="486"/>
      <c r="BV22" s="484">
        <v>5072841</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3626604</v>
      </c>
      <c r="BO23" s="456"/>
      <c r="BP23" s="456"/>
      <c r="BQ23" s="456"/>
      <c r="BR23" s="456"/>
      <c r="BS23" s="456"/>
      <c r="BT23" s="456"/>
      <c r="BU23" s="457"/>
      <c r="BV23" s="455">
        <v>3832186</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173</v>
      </c>
      <c r="F24" s="412"/>
      <c r="G24" s="412"/>
      <c r="H24" s="412"/>
      <c r="I24" s="412"/>
      <c r="J24" s="412"/>
      <c r="K24" s="413"/>
      <c r="L24" s="408">
        <v>1</v>
      </c>
      <c r="M24" s="409"/>
      <c r="N24" s="409"/>
      <c r="O24" s="409"/>
      <c r="P24" s="410"/>
      <c r="Q24" s="408">
        <v>6900</v>
      </c>
      <c r="R24" s="409"/>
      <c r="S24" s="409"/>
      <c r="T24" s="409"/>
      <c r="U24" s="409"/>
      <c r="V24" s="410"/>
      <c r="W24" s="498"/>
      <c r="X24" s="435"/>
      <c r="Y24" s="436"/>
      <c r="Z24" s="411" t="s">
        <v>174</v>
      </c>
      <c r="AA24" s="412"/>
      <c r="AB24" s="412"/>
      <c r="AC24" s="412"/>
      <c r="AD24" s="412"/>
      <c r="AE24" s="412"/>
      <c r="AF24" s="412"/>
      <c r="AG24" s="413"/>
      <c r="AH24" s="408">
        <v>58</v>
      </c>
      <c r="AI24" s="409"/>
      <c r="AJ24" s="409"/>
      <c r="AK24" s="409"/>
      <c r="AL24" s="410"/>
      <c r="AM24" s="408">
        <v>184266</v>
      </c>
      <c r="AN24" s="409"/>
      <c r="AO24" s="409"/>
      <c r="AP24" s="409"/>
      <c r="AQ24" s="409"/>
      <c r="AR24" s="410"/>
      <c r="AS24" s="408">
        <v>3177</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3955037</v>
      </c>
      <c r="BO24" s="456"/>
      <c r="BP24" s="456"/>
      <c r="BQ24" s="456"/>
      <c r="BR24" s="456"/>
      <c r="BS24" s="456"/>
      <c r="BT24" s="456"/>
      <c r="BU24" s="457"/>
      <c r="BV24" s="455">
        <v>4081663</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176</v>
      </c>
      <c r="F25" s="412"/>
      <c r="G25" s="412"/>
      <c r="H25" s="412"/>
      <c r="I25" s="412"/>
      <c r="J25" s="412"/>
      <c r="K25" s="413"/>
      <c r="L25" s="408">
        <v>1</v>
      </c>
      <c r="M25" s="409"/>
      <c r="N25" s="409"/>
      <c r="O25" s="409"/>
      <c r="P25" s="410"/>
      <c r="Q25" s="408">
        <v>5800</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131</v>
      </c>
      <c r="AN25" s="409"/>
      <c r="AO25" s="409"/>
      <c r="AP25" s="409"/>
      <c r="AQ25" s="409"/>
      <c r="AR25" s="410"/>
      <c r="AS25" s="408" t="s">
        <v>131</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102043</v>
      </c>
      <c r="BO25" s="485"/>
      <c r="BP25" s="485"/>
      <c r="BQ25" s="485"/>
      <c r="BR25" s="485"/>
      <c r="BS25" s="485"/>
      <c r="BT25" s="485"/>
      <c r="BU25" s="486"/>
      <c r="BV25" s="484">
        <v>131987</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179</v>
      </c>
      <c r="F26" s="412"/>
      <c r="G26" s="412"/>
      <c r="H26" s="412"/>
      <c r="I26" s="412"/>
      <c r="J26" s="412"/>
      <c r="K26" s="413"/>
      <c r="L26" s="408">
        <v>1</v>
      </c>
      <c r="M26" s="409"/>
      <c r="N26" s="409"/>
      <c r="O26" s="409"/>
      <c r="P26" s="410"/>
      <c r="Q26" s="408">
        <v>5400</v>
      </c>
      <c r="R26" s="409"/>
      <c r="S26" s="409"/>
      <c r="T26" s="409"/>
      <c r="U26" s="409"/>
      <c r="V26" s="410"/>
      <c r="W26" s="498"/>
      <c r="X26" s="435"/>
      <c r="Y26" s="436"/>
      <c r="Z26" s="411" t="s">
        <v>180</v>
      </c>
      <c r="AA26" s="466"/>
      <c r="AB26" s="466"/>
      <c r="AC26" s="466"/>
      <c r="AD26" s="466"/>
      <c r="AE26" s="466"/>
      <c r="AF26" s="466"/>
      <c r="AG26" s="467"/>
      <c r="AH26" s="408" t="s">
        <v>140</v>
      </c>
      <c r="AI26" s="409"/>
      <c r="AJ26" s="409"/>
      <c r="AK26" s="409"/>
      <c r="AL26" s="410"/>
      <c r="AM26" s="408" t="s">
        <v>140</v>
      </c>
      <c r="AN26" s="409"/>
      <c r="AO26" s="409"/>
      <c r="AP26" s="409"/>
      <c r="AQ26" s="409"/>
      <c r="AR26" s="410"/>
      <c r="AS26" s="408" t="s">
        <v>131</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182</v>
      </c>
      <c r="F27" s="412"/>
      <c r="G27" s="412"/>
      <c r="H27" s="412"/>
      <c r="I27" s="412"/>
      <c r="J27" s="412"/>
      <c r="K27" s="413"/>
      <c r="L27" s="408">
        <v>1</v>
      </c>
      <c r="M27" s="409"/>
      <c r="N27" s="409"/>
      <c r="O27" s="409"/>
      <c r="P27" s="410"/>
      <c r="Q27" s="408">
        <v>2540</v>
      </c>
      <c r="R27" s="409"/>
      <c r="S27" s="409"/>
      <c r="T27" s="409"/>
      <c r="U27" s="409"/>
      <c r="V27" s="410"/>
      <c r="W27" s="498"/>
      <c r="X27" s="435"/>
      <c r="Y27" s="436"/>
      <c r="Z27" s="411" t="s">
        <v>183</v>
      </c>
      <c r="AA27" s="412"/>
      <c r="AB27" s="412"/>
      <c r="AC27" s="412"/>
      <c r="AD27" s="412"/>
      <c r="AE27" s="412"/>
      <c r="AF27" s="412"/>
      <c r="AG27" s="413"/>
      <c r="AH27" s="408" t="s">
        <v>131</v>
      </c>
      <c r="AI27" s="409"/>
      <c r="AJ27" s="409"/>
      <c r="AK27" s="409"/>
      <c r="AL27" s="410"/>
      <c r="AM27" s="408" t="s">
        <v>131</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92553</v>
      </c>
      <c r="BO27" s="490"/>
      <c r="BP27" s="490"/>
      <c r="BQ27" s="490"/>
      <c r="BR27" s="490"/>
      <c r="BS27" s="490"/>
      <c r="BT27" s="490"/>
      <c r="BU27" s="491"/>
      <c r="BV27" s="489">
        <v>94530</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186</v>
      </c>
      <c r="F28" s="412"/>
      <c r="G28" s="412"/>
      <c r="H28" s="412"/>
      <c r="I28" s="412"/>
      <c r="J28" s="412"/>
      <c r="K28" s="413"/>
      <c r="L28" s="408">
        <v>1</v>
      </c>
      <c r="M28" s="409"/>
      <c r="N28" s="409"/>
      <c r="O28" s="409"/>
      <c r="P28" s="410"/>
      <c r="Q28" s="408">
        <v>2010</v>
      </c>
      <c r="R28" s="409"/>
      <c r="S28" s="409"/>
      <c r="T28" s="409"/>
      <c r="U28" s="409"/>
      <c r="V28" s="410"/>
      <c r="W28" s="498"/>
      <c r="X28" s="435"/>
      <c r="Y28" s="436"/>
      <c r="Z28" s="411" t="s">
        <v>187</v>
      </c>
      <c r="AA28" s="412"/>
      <c r="AB28" s="412"/>
      <c r="AC28" s="412"/>
      <c r="AD28" s="412"/>
      <c r="AE28" s="412"/>
      <c r="AF28" s="412"/>
      <c r="AG28" s="413"/>
      <c r="AH28" s="408" t="s">
        <v>131</v>
      </c>
      <c r="AI28" s="409"/>
      <c r="AJ28" s="409"/>
      <c r="AK28" s="409"/>
      <c r="AL28" s="410"/>
      <c r="AM28" s="408" t="s">
        <v>131</v>
      </c>
      <c r="AN28" s="409"/>
      <c r="AO28" s="409"/>
      <c r="AP28" s="409"/>
      <c r="AQ28" s="409"/>
      <c r="AR28" s="410"/>
      <c r="AS28" s="408" t="s">
        <v>140</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785536</v>
      </c>
      <c r="BO28" s="485"/>
      <c r="BP28" s="485"/>
      <c r="BQ28" s="485"/>
      <c r="BR28" s="485"/>
      <c r="BS28" s="485"/>
      <c r="BT28" s="485"/>
      <c r="BU28" s="486"/>
      <c r="BV28" s="484">
        <v>735339</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189</v>
      </c>
      <c r="F29" s="412"/>
      <c r="G29" s="412"/>
      <c r="H29" s="412"/>
      <c r="I29" s="412"/>
      <c r="J29" s="412"/>
      <c r="K29" s="413"/>
      <c r="L29" s="408">
        <v>7</v>
      </c>
      <c r="M29" s="409"/>
      <c r="N29" s="409"/>
      <c r="O29" s="409"/>
      <c r="P29" s="410"/>
      <c r="Q29" s="408">
        <v>1680</v>
      </c>
      <c r="R29" s="409"/>
      <c r="S29" s="409"/>
      <c r="T29" s="409"/>
      <c r="U29" s="409"/>
      <c r="V29" s="410"/>
      <c r="W29" s="499"/>
      <c r="X29" s="500"/>
      <c r="Y29" s="501"/>
      <c r="Z29" s="411" t="s">
        <v>190</v>
      </c>
      <c r="AA29" s="412"/>
      <c r="AB29" s="412"/>
      <c r="AC29" s="412"/>
      <c r="AD29" s="412"/>
      <c r="AE29" s="412"/>
      <c r="AF29" s="412"/>
      <c r="AG29" s="413"/>
      <c r="AH29" s="408">
        <v>58</v>
      </c>
      <c r="AI29" s="409"/>
      <c r="AJ29" s="409"/>
      <c r="AK29" s="409"/>
      <c r="AL29" s="410"/>
      <c r="AM29" s="408">
        <v>184266</v>
      </c>
      <c r="AN29" s="409"/>
      <c r="AO29" s="409"/>
      <c r="AP29" s="409"/>
      <c r="AQ29" s="409"/>
      <c r="AR29" s="410"/>
      <c r="AS29" s="408">
        <v>3177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1008746</v>
      </c>
      <c r="BO29" s="456"/>
      <c r="BP29" s="456"/>
      <c r="BQ29" s="456"/>
      <c r="BR29" s="456"/>
      <c r="BS29" s="456"/>
      <c r="BT29" s="456"/>
      <c r="BU29" s="457"/>
      <c r="BV29" s="455">
        <v>1008681</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95.3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3043909</v>
      </c>
      <c r="BO30" s="490"/>
      <c r="BP30" s="490"/>
      <c r="BQ30" s="490"/>
      <c r="BR30" s="490"/>
      <c r="BS30" s="490"/>
      <c r="BT30" s="490"/>
      <c r="BU30" s="491"/>
      <c r="BV30" s="489">
        <v>2958629</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199</v>
      </c>
      <c r="D33" s="407"/>
      <c r="E33" s="406" t="s">
        <v>200</v>
      </c>
      <c r="F33" s="406"/>
      <c r="G33" s="406"/>
      <c r="H33" s="406"/>
      <c r="I33" s="406"/>
      <c r="J33" s="406"/>
      <c r="K33" s="406"/>
      <c r="L33" s="406"/>
      <c r="M33" s="406"/>
      <c r="N33" s="406"/>
      <c r="O33" s="406"/>
      <c r="P33" s="406"/>
      <c r="Q33" s="406"/>
      <c r="R33" s="406"/>
      <c r="S33" s="406"/>
      <c r="T33" s="202"/>
      <c r="U33" s="407" t="s">
        <v>201</v>
      </c>
      <c r="V33" s="407"/>
      <c r="W33" s="406" t="s">
        <v>202</v>
      </c>
      <c r="X33" s="406"/>
      <c r="Y33" s="406"/>
      <c r="Z33" s="406"/>
      <c r="AA33" s="406"/>
      <c r="AB33" s="406"/>
      <c r="AC33" s="406"/>
      <c r="AD33" s="406"/>
      <c r="AE33" s="406"/>
      <c r="AF33" s="406"/>
      <c r="AG33" s="406"/>
      <c r="AH33" s="406"/>
      <c r="AI33" s="406"/>
      <c r="AJ33" s="406"/>
      <c r="AK33" s="406"/>
      <c r="AL33" s="202"/>
      <c r="AM33" s="407" t="s">
        <v>199</v>
      </c>
      <c r="AN33" s="407"/>
      <c r="AO33" s="406" t="s">
        <v>202</v>
      </c>
      <c r="AP33" s="406"/>
      <c r="AQ33" s="406"/>
      <c r="AR33" s="406"/>
      <c r="AS33" s="406"/>
      <c r="AT33" s="406"/>
      <c r="AU33" s="406"/>
      <c r="AV33" s="406"/>
      <c r="AW33" s="406"/>
      <c r="AX33" s="406"/>
      <c r="AY33" s="406"/>
      <c r="AZ33" s="406"/>
      <c r="BA33" s="406"/>
      <c r="BB33" s="406"/>
      <c r="BC33" s="406"/>
      <c r="BD33" s="203"/>
      <c r="BE33" s="406" t="s">
        <v>203</v>
      </c>
      <c r="BF33" s="406"/>
      <c r="BG33" s="406" t="s">
        <v>204</v>
      </c>
      <c r="BH33" s="406"/>
      <c r="BI33" s="406"/>
      <c r="BJ33" s="406"/>
      <c r="BK33" s="406"/>
      <c r="BL33" s="406"/>
      <c r="BM33" s="406"/>
      <c r="BN33" s="406"/>
      <c r="BO33" s="406"/>
      <c r="BP33" s="406"/>
      <c r="BQ33" s="406"/>
      <c r="BR33" s="406"/>
      <c r="BS33" s="406"/>
      <c r="BT33" s="406"/>
      <c r="BU33" s="406"/>
      <c r="BV33" s="203"/>
      <c r="BW33" s="407" t="s">
        <v>203</v>
      </c>
      <c r="BX33" s="407"/>
      <c r="BY33" s="406" t="s">
        <v>205</v>
      </c>
      <c r="BZ33" s="406"/>
      <c r="CA33" s="406"/>
      <c r="CB33" s="406"/>
      <c r="CC33" s="406"/>
      <c r="CD33" s="406"/>
      <c r="CE33" s="406"/>
      <c r="CF33" s="406"/>
      <c r="CG33" s="406"/>
      <c r="CH33" s="406"/>
      <c r="CI33" s="406"/>
      <c r="CJ33" s="406"/>
      <c r="CK33" s="406"/>
      <c r="CL33" s="406"/>
      <c r="CM33" s="406"/>
      <c r="CN33" s="202"/>
      <c r="CO33" s="407" t="s">
        <v>206</v>
      </c>
      <c r="CP33" s="407"/>
      <c r="CQ33" s="406" t="s">
        <v>207</v>
      </c>
      <c r="CR33" s="406"/>
      <c r="CS33" s="406"/>
      <c r="CT33" s="406"/>
      <c r="CU33" s="406"/>
      <c r="CV33" s="406"/>
      <c r="CW33" s="406"/>
      <c r="CX33" s="406"/>
      <c r="CY33" s="406"/>
      <c r="CZ33" s="406"/>
      <c r="DA33" s="406"/>
      <c r="DB33" s="406"/>
      <c r="DC33" s="406"/>
      <c r="DD33" s="406"/>
      <c r="DE33" s="406"/>
      <c r="DF33" s="202"/>
      <c r="DG33" s="405" t="s">
        <v>208</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t="str">
        <f>IF(AO34="","",MAX(C34:D43,U34:V43)+1)</f>
        <v/>
      </c>
      <c r="AN34" s="403"/>
      <c r="AO34" s="404"/>
      <c r="AP34" s="404"/>
      <c r="AQ34" s="404"/>
      <c r="AR34" s="404"/>
      <c r="AS34" s="404"/>
      <c r="AT34" s="404"/>
      <c r="AU34" s="404"/>
      <c r="AV34" s="404"/>
      <c r="AW34" s="404"/>
      <c r="AX34" s="404"/>
      <c r="AY34" s="404"/>
      <c r="AZ34" s="404"/>
      <c r="BA34" s="404"/>
      <c r="BB34" s="404"/>
      <c r="BC34" s="404"/>
      <c r="BD34" s="177"/>
      <c r="BE34" s="403">
        <f>IF(BG34="","",MAX(C34:D43,U34:V43,AM34:AN43)+1)</f>
        <v>6</v>
      </c>
      <c r="BF34" s="403"/>
      <c r="BG34" s="404" t="str">
        <f>IF('各会計、関係団体の財政状況及び健全化判断比率'!B31="","",'各会計、関係団体の財政状況及び健全化判断比率'!B31)</f>
        <v>簡易水道事業特別会計</v>
      </c>
      <c r="BH34" s="404"/>
      <c r="BI34" s="404"/>
      <c r="BJ34" s="404"/>
      <c r="BK34" s="404"/>
      <c r="BL34" s="404"/>
      <c r="BM34" s="404"/>
      <c r="BN34" s="404"/>
      <c r="BO34" s="404"/>
      <c r="BP34" s="404"/>
      <c r="BQ34" s="404"/>
      <c r="BR34" s="404"/>
      <c r="BS34" s="404"/>
      <c r="BT34" s="404"/>
      <c r="BU34" s="404"/>
      <c r="BV34" s="177"/>
      <c r="BW34" s="403">
        <f>IF(BY34="","",MAX(C34:D43,U34:V43,AM34:AN43,BE34:BF43)+1)</f>
        <v>8</v>
      </c>
      <c r="BX34" s="403"/>
      <c r="BY34" s="404" t="str">
        <f>IF('各会計、関係団体の財政状況及び健全化判断比率'!B68="","",'各会計、関係団体の財政状況及び健全化判断比率'!B68)</f>
        <v>士別地方消防組合</v>
      </c>
      <c r="BZ34" s="404"/>
      <c r="CA34" s="404"/>
      <c r="CB34" s="404"/>
      <c r="CC34" s="404"/>
      <c r="CD34" s="404"/>
      <c r="CE34" s="404"/>
      <c r="CF34" s="404"/>
      <c r="CG34" s="404"/>
      <c r="CH34" s="404"/>
      <c r="CI34" s="404"/>
      <c r="CJ34" s="404"/>
      <c r="CK34" s="404"/>
      <c r="CL34" s="404"/>
      <c r="CM34" s="404"/>
      <c r="CN34" s="177"/>
      <c r="CO34" s="403">
        <f>IF(CQ34="","",MAX(C34:D43,U34:V43,AM34:AN43,BE34:BF43,BW34:BX43)+1)</f>
        <v>12</v>
      </c>
      <c r="CP34" s="403"/>
      <c r="CQ34" s="404" t="str">
        <f>IF('各会計、関係団体の財政状況及び健全化判断比率'!BS7="","",'各会計、関係団体の財政状況及び健全化判断比率'!BS7)</f>
        <v>ほろかない振興公社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f>IF(E35="","",C34+1)</f>
        <v>2</v>
      </c>
      <c r="D35" s="403"/>
      <c r="E35" s="404" t="str">
        <f>IF('各会計、関係団体の財政状況及び健全化判断比率'!B8="","",'各会計、関係団体の財政状況及び健全化判断比率'!B8)</f>
        <v>奨学資金特別会計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f t="shared" ref="BE35:BE43" si="1">IF(BG35="","",BE34+1)</f>
        <v>7</v>
      </c>
      <c r="BF35" s="403"/>
      <c r="BG35" s="404" t="str">
        <f>IF('各会計、関係団体の財政状況及び健全化判断比率'!B32="","",'各会計、関係団体の財政状況及び健全化判断比率'!B32)</f>
        <v>下水道事業特別会計</v>
      </c>
      <c r="BH35" s="404"/>
      <c r="BI35" s="404"/>
      <c r="BJ35" s="404"/>
      <c r="BK35" s="404"/>
      <c r="BL35" s="404"/>
      <c r="BM35" s="404"/>
      <c r="BN35" s="404"/>
      <c r="BO35" s="404"/>
      <c r="BP35" s="404"/>
      <c r="BQ35" s="404"/>
      <c r="BR35" s="404"/>
      <c r="BS35" s="404"/>
      <c r="BT35" s="404"/>
      <c r="BU35" s="404"/>
      <c r="BV35" s="177"/>
      <c r="BW35" s="403">
        <f t="shared" ref="BW35:BW43" si="2">IF(BY35="","",BW34+1)</f>
        <v>9</v>
      </c>
      <c r="BX35" s="403"/>
      <c r="BY35" s="404" t="str">
        <f>IF('各会計、関係団体の財政状況及び健全化判断比率'!B69="","",'各会計、関係団体の財政状況及び健全化判断比率'!B69)</f>
        <v>上川教育研修センター</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10</v>
      </c>
      <c r="BX36" s="403"/>
      <c r="BY36" s="404" t="str">
        <f>IF('各会計、関係団体の財政状況及び健全化判断比率'!B70="","",'各会計、関係団体の財政状況及び健全化判断比率'!B70)</f>
        <v>北海道市町村総合事務組合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11</v>
      </c>
      <c r="BX37" s="403"/>
      <c r="BY37" s="404" t="str">
        <f>IF('各会計、関係団体の財政状況及び健全化判断比率'!B71="","",'各会計、関係団体の財政状況及び健全化判断比率'!B71)</f>
        <v>北海道後期高齢者医療広域連合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z+YFn+VYget9j5CpdJOPIt/5pwKKkVeKKSa+OgrXblCBWdOEvclzRxTar58QXDGES5RsTEVSKLNcUK2XU63ug==" saltValue="T+rZ6xEgWHwaDqB+3dKF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Q1"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218</v>
      </c>
      <c r="DI1" s="754"/>
      <c r="DJ1" s="754"/>
      <c r="DK1" s="754"/>
      <c r="DL1" s="754"/>
      <c r="DM1" s="754"/>
      <c r="DN1" s="755"/>
      <c r="DO1" s="210"/>
      <c r="DP1" s="753" t="s">
        <v>219</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220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177145</v>
      </c>
      <c r="S5" s="713"/>
      <c r="T5" s="713"/>
      <c r="U5" s="713"/>
      <c r="V5" s="713"/>
      <c r="W5" s="713"/>
      <c r="X5" s="713"/>
      <c r="Y5" s="738"/>
      <c r="Z5" s="751">
        <v>4.2</v>
      </c>
      <c r="AA5" s="751"/>
      <c r="AB5" s="751"/>
      <c r="AC5" s="751"/>
      <c r="AD5" s="752">
        <v>177145</v>
      </c>
      <c r="AE5" s="752"/>
      <c r="AF5" s="752"/>
      <c r="AG5" s="752"/>
      <c r="AH5" s="752"/>
      <c r="AI5" s="752"/>
      <c r="AJ5" s="752"/>
      <c r="AK5" s="752"/>
      <c r="AL5" s="739">
        <v>7</v>
      </c>
      <c r="AM5" s="721"/>
      <c r="AN5" s="721"/>
      <c r="AO5" s="740"/>
      <c r="AP5" s="715" t="s">
        <v>232</v>
      </c>
      <c r="AQ5" s="716"/>
      <c r="AR5" s="716"/>
      <c r="AS5" s="716"/>
      <c r="AT5" s="716"/>
      <c r="AU5" s="716"/>
      <c r="AV5" s="716"/>
      <c r="AW5" s="716"/>
      <c r="AX5" s="716"/>
      <c r="AY5" s="716"/>
      <c r="AZ5" s="716"/>
      <c r="BA5" s="716"/>
      <c r="BB5" s="716"/>
      <c r="BC5" s="716"/>
      <c r="BD5" s="716"/>
      <c r="BE5" s="716"/>
      <c r="BF5" s="717"/>
      <c r="BG5" s="657">
        <v>174997</v>
      </c>
      <c r="BH5" s="658"/>
      <c r="BI5" s="658"/>
      <c r="BJ5" s="658"/>
      <c r="BK5" s="658"/>
      <c r="BL5" s="658"/>
      <c r="BM5" s="658"/>
      <c r="BN5" s="659"/>
      <c r="BO5" s="695">
        <v>98.8</v>
      </c>
      <c r="BP5" s="695"/>
      <c r="BQ5" s="695"/>
      <c r="BR5" s="695"/>
      <c r="BS5" s="696">
        <v>2916</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79465</v>
      </c>
      <c r="S6" s="658"/>
      <c r="T6" s="658"/>
      <c r="U6" s="658"/>
      <c r="V6" s="658"/>
      <c r="W6" s="658"/>
      <c r="X6" s="658"/>
      <c r="Y6" s="659"/>
      <c r="Z6" s="695">
        <v>1.9</v>
      </c>
      <c r="AA6" s="695"/>
      <c r="AB6" s="695"/>
      <c r="AC6" s="695"/>
      <c r="AD6" s="696">
        <v>79465</v>
      </c>
      <c r="AE6" s="696"/>
      <c r="AF6" s="696"/>
      <c r="AG6" s="696"/>
      <c r="AH6" s="696"/>
      <c r="AI6" s="696"/>
      <c r="AJ6" s="696"/>
      <c r="AK6" s="696"/>
      <c r="AL6" s="660">
        <v>3.1</v>
      </c>
      <c r="AM6" s="661"/>
      <c r="AN6" s="661"/>
      <c r="AO6" s="697"/>
      <c r="AP6" s="654" t="s">
        <v>237</v>
      </c>
      <c r="AQ6" s="655"/>
      <c r="AR6" s="655"/>
      <c r="AS6" s="655"/>
      <c r="AT6" s="655"/>
      <c r="AU6" s="655"/>
      <c r="AV6" s="655"/>
      <c r="AW6" s="655"/>
      <c r="AX6" s="655"/>
      <c r="AY6" s="655"/>
      <c r="AZ6" s="655"/>
      <c r="BA6" s="655"/>
      <c r="BB6" s="655"/>
      <c r="BC6" s="655"/>
      <c r="BD6" s="655"/>
      <c r="BE6" s="655"/>
      <c r="BF6" s="656"/>
      <c r="BG6" s="657">
        <v>174997</v>
      </c>
      <c r="BH6" s="658"/>
      <c r="BI6" s="658"/>
      <c r="BJ6" s="658"/>
      <c r="BK6" s="658"/>
      <c r="BL6" s="658"/>
      <c r="BM6" s="658"/>
      <c r="BN6" s="659"/>
      <c r="BO6" s="695">
        <v>98.8</v>
      </c>
      <c r="BP6" s="695"/>
      <c r="BQ6" s="695"/>
      <c r="BR6" s="695"/>
      <c r="BS6" s="696">
        <v>2916</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53405</v>
      </c>
      <c r="CS6" s="658"/>
      <c r="CT6" s="658"/>
      <c r="CU6" s="658"/>
      <c r="CV6" s="658"/>
      <c r="CW6" s="658"/>
      <c r="CX6" s="658"/>
      <c r="CY6" s="659"/>
      <c r="CZ6" s="739">
        <v>1.3</v>
      </c>
      <c r="DA6" s="721"/>
      <c r="DB6" s="721"/>
      <c r="DC6" s="741"/>
      <c r="DD6" s="663" t="s">
        <v>131</v>
      </c>
      <c r="DE6" s="658"/>
      <c r="DF6" s="658"/>
      <c r="DG6" s="658"/>
      <c r="DH6" s="658"/>
      <c r="DI6" s="658"/>
      <c r="DJ6" s="658"/>
      <c r="DK6" s="658"/>
      <c r="DL6" s="658"/>
      <c r="DM6" s="658"/>
      <c r="DN6" s="658"/>
      <c r="DO6" s="658"/>
      <c r="DP6" s="659"/>
      <c r="DQ6" s="663">
        <v>53405</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79</v>
      </c>
      <c r="S7" s="658"/>
      <c r="T7" s="658"/>
      <c r="U7" s="658"/>
      <c r="V7" s="658"/>
      <c r="W7" s="658"/>
      <c r="X7" s="658"/>
      <c r="Y7" s="659"/>
      <c r="Z7" s="695">
        <v>0</v>
      </c>
      <c r="AA7" s="695"/>
      <c r="AB7" s="695"/>
      <c r="AC7" s="695"/>
      <c r="AD7" s="696">
        <v>79</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86654</v>
      </c>
      <c r="BH7" s="658"/>
      <c r="BI7" s="658"/>
      <c r="BJ7" s="658"/>
      <c r="BK7" s="658"/>
      <c r="BL7" s="658"/>
      <c r="BM7" s="658"/>
      <c r="BN7" s="659"/>
      <c r="BO7" s="695">
        <v>48.9</v>
      </c>
      <c r="BP7" s="695"/>
      <c r="BQ7" s="695"/>
      <c r="BR7" s="695"/>
      <c r="BS7" s="696">
        <v>2916</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598748</v>
      </c>
      <c r="CS7" s="658"/>
      <c r="CT7" s="658"/>
      <c r="CU7" s="658"/>
      <c r="CV7" s="658"/>
      <c r="CW7" s="658"/>
      <c r="CX7" s="658"/>
      <c r="CY7" s="659"/>
      <c r="CZ7" s="695">
        <v>14.3</v>
      </c>
      <c r="DA7" s="695"/>
      <c r="DB7" s="695"/>
      <c r="DC7" s="695"/>
      <c r="DD7" s="663">
        <v>27782</v>
      </c>
      <c r="DE7" s="658"/>
      <c r="DF7" s="658"/>
      <c r="DG7" s="658"/>
      <c r="DH7" s="658"/>
      <c r="DI7" s="658"/>
      <c r="DJ7" s="658"/>
      <c r="DK7" s="658"/>
      <c r="DL7" s="658"/>
      <c r="DM7" s="658"/>
      <c r="DN7" s="658"/>
      <c r="DO7" s="658"/>
      <c r="DP7" s="659"/>
      <c r="DQ7" s="663">
        <v>440846</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593</v>
      </c>
      <c r="S8" s="658"/>
      <c r="T8" s="658"/>
      <c r="U8" s="658"/>
      <c r="V8" s="658"/>
      <c r="W8" s="658"/>
      <c r="X8" s="658"/>
      <c r="Y8" s="659"/>
      <c r="Z8" s="695">
        <v>0</v>
      </c>
      <c r="AA8" s="695"/>
      <c r="AB8" s="695"/>
      <c r="AC8" s="695"/>
      <c r="AD8" s="696">
        <v>593</v>
      </c>
      <c r="AE8" s="696"/>
      <c r="AF8" s="696"/>
      <c r="AG8" s="696"/>
      <c r="AH8" s="696"/>
      <c r="AI8" s="696"/>
      <c r="AJ8" s="696"/>
      <c r="AK8" s="696"/>
      <c r="AL8" s="660">
        <v>0</v>
      </c>
      <c r="AM8" s="661"/>
      <c r="AN8" s="661"/>
      <c r="AO8" s="697"/>
      <c r="AP8" s="654" t="s">
        <v>243</v>
      </c>
      <c r="AQ8" s="655"/>
      <c r="AR8" s="655"/>
      <c r="AS8" s="655"/>
      <c r="AT8" s="655"/>
      <c r="AU8" s="655"/>
      <c r="AV8" s="655"/>
      <c r="AW8" s="655"/>
      <c r="AX8" s="655"/>
      <c r="AY8" s="655"/>
      <c r="AZ8" s="655"/>
      <c r="BA8" s="655"/>
      <c r="BB8" s="655"/>
      <c r="BC8" s="655"/>
      <c r="BD8" s="655"/>
      <c r="BE8" s="655"/>
      <c r="BF8" s="656"/>
      <c r="BG8" s="657">
        <v>2384</v>
      </c>
      <c r="BH8" s="658"/>
      <c r="BI8" s="658"/>
      <c r="BJ8" s="658"/>
      <c r="BK8" s="658"/>
      <c r="BL8" s="658"/>
      <c r="BM8" s="658"/>
      <c r="BN8" s="659"/>
      <c r="BO8" s="695">
        <v>1.3</v>
      </c>
      <c r="BP8" s="695"/>
      <c r="BQ8" s="695"/>
      <c r="BR8" s="695"/>
      <c r="BS8" s="696" t="s">
        <v>244</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441601</v>
      </c>
      <c r="CS8" s="658"/>
      <c r="CT8" s="658"/>
      <c r="CU8" s="658"/>
      <c r="CV8" s="658"/>
      <c r="CW8" s="658"/>
      <c r="CX8" s="658"/>
      <c r="CY8" s="659"/>
      <c r="CZ8" s="695">
        <v>10.6</v>
      </c>
      <c r="DA8" s="695"/>
      <c r="DB8" s="695"/>
      <c r="DC8" s="695"/>
      <c r="DD8" s="663">
        <v>2355</v>
      </c>
      <c r="DE8" s="658"/>
      <c r="DF8" s="658"/>
      <c r="DG8" s="658"/>
      <c r="DH8" s="658"/>
      <c r="DI8" s="658"/>
      <c r="DJ8" s="658"/>
      <c r="DK8" s="658"/>
      <c r="DL8" s="658"/>
      <c r="DM8" s="658"/>
      <c r="DN8" s="658"/>
      <c r="DO8" s="658"/>
      <c r="DP8" s="659"/>
      <c r="DQ8" s="663">
        <v>299668</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480</v>
      </c>
      <c r="S9" s="658"/>
      <c r="T9" s="658"/>
      <c r="U9" s="658"/>
      <c r="V9" s="658"/>
      <c r="W9" s="658"/>
      <c r="X9" s="658"/>
      <c r="Y9" s="659"/>
      <c r="Z9" s="695">
        <v>0</v>
      </c>
      <c r="AA9" s="695"/>
      <c r="AB9" s="695"/>
      <c r="AC9" s="695"/>
      <c r="AD9" s="696">
        <v>480</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72051</v>
      </c>
      <c r="BH9" s="658"/>
      <c r="BI9" s="658"/>
      <c r="BJ9" s="658"/>
      <c r="BK9" s="658"/>
      <c r="BL9" s="658"/>
      <c r="BM9" s="658"/>
      <c r="BN9" s="659"/>
      <c r="BO9" s="695">
        <v>40.700000000000003</v>
      </c>
      <c r="BP9" s="695"/>
      <c r="BQ9" s="695"/>
      <c r="BR9" s="695"/>
      <c r="BS9" s="696" t="s">
        <v>244</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390806</v>
      </c>
      <c r="CS9" s="658"/>
      <c r="CT9" s="658"/>
      <c r="CU9" s="658"/>
      <c r="CV9" s="658"/>
      <c r="CW9" s="658"/>
      <c r="CX9" s="658"/>
      <c r="CY9" s="659"/>
      <c r="CZ9" s="695">
        <v>9.4</v>
      </c>
      <c r="DA9" s="695"/>
      <c r="DB9" s="695"/>
      <c r="DC9" s="695"/>
      <c r="DD9" s="663">
        <v>20310</v>
      </c>
      <c r="DE9" s="658"/>
      <c r="DF9" s="658"/>
      <c r="DG9" s="658"/>
      <c r="DH9" s="658"/>
      <c r="DI9" s="658"/>
      <c r="DJ9" s="658"/>
      <c r="DK9" s="658"/>
      <c r="DL9" s="658"/>
      <c r="DM9" s="658"/>
      <c r="DN9" s="658"/>
      <c r="DO9" s="658"/>
      <c r="DP9" s="659"/>
      <c r="DQ9" s="663">
        <v>255055</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244</v>
      </c>
      <c r="AA10" s="695"/>
      <c r="AB10" s="695"/>
      <c r="AC10" s="695"/>
      <c r="AD10" s="696" t="s">
        <v>244</v>
      </c>
      <c r="AE10" s="696"/>
      <c r="AF10" s="696"/>
      <c r="AG10" s="696"/>
      <c r="AH10" s="696"/>
      <c r="AI10" s="696"/>
      <c r="AJ10" s="696"/>
      <c r="AK10" s="696"/>
      <c r="AL10" s="660" t="s">
        <v>244</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4895</v>
      </c>
      <c r="BH10" s="658"/>
      <c r="BI10" s="658"/>
      <c r="BJ10" s="658"/>
      <c r="BK10" s="658"/>
      <c r="BL10" s="658"/>
      <c r="BM10" s="658"/>
      <c r="BN10" s="659"/>
      <c r="BO10" s="695">
        <v>2.8</v>
      </c>
      <c r="BP10" s="695"/>
      <c r="BQ10" s="695"/>
      <c r="BR10" s="695"/>
      <c r="BS10" s="696">
        <v>806</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910</v>
      </c>
      <c r="CS10" s="658"/>
      <c r="CT10" s="658"/>
      <c r="CU10" s="658"/>
      <c r="CV10" s="658"/>
      <c r="CW10" s="658"/>
      <c r="CX10" s="658"/>
      <c r="CY10" s="659"/>
      <c r="CZ10" s="695">
        <v>0</v>
      </c>
      <c r="DA10" s="695"/>
      <c r="DB10" s="695"/>
      <c r="DC10" s="695"/>
      <c r="DD10" s="663" t="s">
        <v>131</v>
      </c>
      <c r="DE10" s="658"/>
      <c r="DF10" s="658"/>
      <c r="DG10" s="658"/>
      <c r="DH10" s="658"/>
      <c r="DI10" s="658"/>
      <c r="DJ10" s="658"/>
      <c r="DK10" s="658"/>
      <c r="DL10" s="658"/>
      <c r="DM10" s="658"/>
      <c r="DN10" s="658"/>
      <c r="DO10" s="658"/>
      <c r="DP10" s="659"/>
      <c r="DQ10" s="663">
        <v>639</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37870</v>
      </c>
      <c r="S11" s="658"/>
      <c r="T11" s="658"/>
      <c r="U11" s="658"/>
      <c r="V11" s="658"/>
      <c r="W11" s="658"/>
      <c r="X11" s="658"/>
      <c r="Y11" s="659"/>
      <c r="Z11" s="660">
        <v>0.9</v>
      </c>
      <c r="AA11" s="661"/>
      <c r="AB11" s="661"/>
      <c r="AC11" s="662"/>
      <c r="AD11" s="663">
        <v>37870</v>
      </c>
      <c r="AE11" s="658"/>
      <c r="AF11" s="658"/>
      <c r="AG11" s="658"/>
      <c r="AH11" s="658"/>
      <c r="AI11" s="658"/>
      <c r="AJ11" s="658"/>
      <c r="AK11" s="659"/>
      <c r="AL11" s="660">
        <v>1.5</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7324</v>
      </c>
      <c r="BH11" s="658"/>
      <c r="BI11" s="658"/>
      <c r="BJ11" s="658"/>
      <c r="BK11" s="658"/>
      <c r="BL11" s="658"/>
      <c r="BM11" s="658"/>
      <c r="BN11" s="659"/>
      <c r="BO11" s="695">
        <v>4.0999999999999996</v>
      </c>
      <c r="BP11" s="695"/>
      <c r="BQ11" s="695"/>
      <c r="BR11" s="695"/>
      <c r="BS11" s="696">
        <v>2110</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492292</v>
      </c>
      <c r="CS11" s="658"/>
      <c r="CT11" s="658"/>
      <c r="CU11" s="658"/>
      <c r="CV11" s="658"/>
      <c r="CW11" s="658"/>
      <c r="CX11" s="658"/>
      <c r="CY11" s="659"/>
      <c r="CZ11" s="695">
        <v>11.8</v>
      </c>
      <c r="DA11" s="695"/>
      <c r="DB11" s="695"/>
      <c r="DC11" s="695"/>
      <c r="DD11" s="663">
        <v>85613</v>
      </c>
      <c r="DE11" s="658"/>
      <c r="DF11" s="658"/>
      <c r="DG11" s="658"/>
      <c r="DH11" s="658"/>
      <c r="DI11" s="658"/>
      <c r="DJ11" s="658"/>
      <c r="DK11" s="658"/>
      <c r="DL11" s="658"/>
      <c r="DM11" s="658"/>
      <c r="DN11" s="658"/>
      <c r="DO11" s="658"/>
      <c r="DP11" s="659"/>
      <c r="DQ11" s="663">
        <v>232102</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244</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78669</v>
      </c>
      <c r="BH12" s="658"/>
      <c r="BI12" s="658"/>
      <c r="BJ12" s="658"/>
      <c r="BK12" s="658"/>
      <c r="BL12" s="658"/>
      <c r="BM12" s="658"/>
      <c r="BN12" s="659"/>
      <c r="BO12" s="695">
        <v>44.4</v>
      </c>
      <c r="BP12" s="695"/>
      <c r="BQ12" s="695"/>
      <c r="BR12" s="695"/>
      <c r="BS12" s="696" t="s">
        <v>131</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237266</v>
      </c>
      <c r="CS12" s="658"/>
      <c r="CT12" s="658"/>
      <c r="CU12" s="658"/>
      <c r="CV12" s="658"/>
      <c r="CW12" s="658"/>
      <c r="CX12" s="658"/>
      <c r="CY12" s="659"/>
      <c r="CZ12" s="695">
        <v>5.7</v>
      </c>
      <c r="DA12" s="695"/>
      <c r="DB12" s="695"/>
      <c r="DC12" s="695"/>
      <c r="DD12" s="663">
        <v>44376</v>
      </c>
      <c r="DE12" s="658"/>
      <c r="DF12" s="658"/>
      <c r="DG12" s="658"/>
      <c r="DH12" s="658"/>
      <c r="DI12" s="658"/>
      <c r="DJ12" s="658"/>
      <c r="DK12" s="658"/>
      <c r="DL12" s="658"/>
      <c r="DM12" s="658"/>
      <c r="DN12" s="658"/>
      <c r="DO12" s="658"/>
      <c r="DP12" s="659"/>
      <c r="DQ12" s="663">
        <v>198286</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131</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73920</v>
      </c>
      <c r="BH13" s="658"/>
      <c r="BI13" s="658"/>
      <c r="BJ13" s="658"/>
      <c r="BK13" s="658"/>
      <c r="BL13" s="658"/>
      <c r="BM13" s="658"/>
      <c r="BN13" s="659"/>
      <c r="BO13" s="695">
        <v>41.7</v>
      </c>
      <c r="BP13" s="695"/>
      <c r="BQ13" s="695"/>
      <c r="BR13" s="695"/>
      <c r="BS13" s="696" t="s">
        <v>131</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699625</v>
      </c>
      <c r="CS13" s="658"/>
      <c r="CT13" s="658"/>
      <c r="CU13" s="658"/>
      <c r="CV13" s="658"/>
      <c r="CW13" s="658"/>
      <c r="CX13" s="658"/>
      <c r="CY13" s="659"/>
      <c r="CZ13" s="695">
        <v>16.8</v>
      </c>
      <c r="DA13" s="695"/>
      <c r="DB13" s="695"/>
      <c r="DC13" s="695"/>
      <c r="DD13" s="663">
        <v>331461</v>
      </c>
      <c r="DE13" s="658"/>
      <c r="DF13" s="658"/>
      <c r="DG13" s="658"/>
      <c r="DH13" s="658"/>
      <c r="DI13" s="658"/>
      <c r="DJ13" s="658"/>
      <c r="DK13" s="658"/>
      <c r="DL13" s="658"/>
      <c r="DM13" s="658"/>
      <c r="DN13" s="658"/>
      <c r="DO13" s="658"/>
      <c r="DP13" s="659"/>
      <c r="DQ13" s="663">
        <v>345938</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95" t="s">
        <v>131</v>
      </c>
      <c r="AA14" s="695"/>
      <c r="AB14" s="695"/>
      <c r="AC14" s="695"/>
      <c r="AD14" s="696" t="s">
        <v>131</v>
      </c>
      <c r="AE14" s="696"/>
      <c r="AF14" s="696"/>
      <c r="AG14" s="696"/>
      <c r="AH14" s="696"/>
      <c r="AI14" s="696"/>
      <c r="AJ14" s="696"/>
      <c r="AK14" s="696"/>
      <c r="AL14" s="660" t="s">
        <v>131</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5032</v>
      </c>
      <c r="BH14" s="658"/>
      <c r="BI14" s="658"/>
      <c r="BJ14" s="658"/>
      <c r="BK14" s="658"/>
      <c r="BL14" s="658"/>
      <c r="BM14" s="658"/>
      <c r="BN14" s="659"/>
      <c r="BO14" s="695">
        <v>2.8</v>
      </c>
      <c r="BP14" s="695"/>
      <c r="BQ14" s="695"/>
      <c r="BR14" s="695"/>
      <c r="BS14" s="696" t="s">
        <v>131</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162238</v>
      </c>
      <c r="CS14" s="658"/>
      <c r="CT14" s="658"/>
      <c r="CU14" s="658"/>
      <c r="CV14" s="658"/>
      <c r="CW14" s="658"/>
      <c r="CX14" s="658"/>
      <c r="CY14" s="659"/>
      <c r="CZ14" s="695">
        <v>3.9</v>
      </c>
      <c r="DA14" s="695"/>
      <c r="DB14" s="695"/>
      <c r="DC14" s="695"/>
      <c r="DD14" s="663" t="s">
        <v>131</v>
      </c>
      <c r="DE14" s="658"/>
      <c r="DF14" s="658"/>
      <c r="DG14" s="658"/>
      <c r="DH14" s="658"/>
      <c r="DI14" s="658"/>
      <c r="DJ14" s="658"/>
      <c r="DK14" s="658"/>
      <c r="DL14" s="658"/>
      <c r="DM14" s="658"/>
      <c r="DN14" s="658"/>
      <c r="DO14" s="658"/>
      <c r="DP14" s="659"/>
      <c r="DQ14" s="663">
        <v>153838</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244</v>
      </c>
      <c r="AA15" s="695"/>
      <c r="AB15" s="695"/>
      <c r="AC15" s="695"/>
      <c r="AD15" s="696" t="s">
        <v>244</v>
      </c>
      <c r="AE15" s="696"/>
      <c r="AF15" s="696"/>
      <c r="AG15" s="696"/>
      <c r="AH15" s="696"/>
      <c r="AI15" s="696"/>
      <c r="AJ15" s="696"/>
      <c r="AK15" s="696"/>
      <c r="AL15" s="660" t="s">
        <v>131</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4642</v>
      </c>
      <c r="BH15" s="658"/>
      <c r="BI15" s="658"/>
      <c r="BJ15" s="658"/>
      <c r="BK15" s="658"/>
      <c r="BL15" s="658"/>
      <c r="BM15" s="658"/>
      <c r="BN15" s="659"/>
      <c r="BO15" s="695">
        <v>2.6</v>
      </c>
      <c r="BP15" s="695"/>
      <c r="BQ15" s="695"/>
      <c r="BR15" s="695"/>
      <c r="BS15" s="696" t="s">
        <v>131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526388</v>
      </c>
      <c r="CS15" s="658"/>
      <c r="CT15" s="658"/>
      <c r="CU15" s="658"/>
      <c r="CV15" s="658"/>
      <c r="CW15" s="658"/>
      <c r="CX15" s="658"/>
      <c r="CY15" s="659"/>
      <c r="CZ15" s="695">
        <v>12.6</v>
      </c>
      <c r="DA15" s="695"/>
      <c r="DB15" s="695"/>
      <c r="DC15" s="695"/>
      <c r="DD15" s="663">
        <v>97092</v>
      </c>
      <c r="DE15" s="658"/>
      <c r="DF15" s="658"/>
      <c r="DG15" s="658"/>
      <c r="DH15" s="658"/>
      <c r="DI15" s="658"/>
      <c r="DJ15" s="658"/>
      <c r="DK15" s="658"/>
      <c r="DL15" s="658"/>
      <c r="DM15" s="658"/>
      <c r="DN15" s="658"/>
      <c r="DO15" s="658"/>
      <c r="DP15" s="659"/>
      <c r="DQ15" s="663">
        <v>429528</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6830</v>
      </c>
      <c r="S16" s="658"/>
      <c r="T16" s="658"/>
      <c r="U16" s="658"/>
      <c r="V16" s="658"/>
      <c r="W16" s="658"/>
      <c r="X16" s="658"/>
      <c r="Y16" s="659"/>
      <c r="Z16" s="695">
        <v>0.2</v>
      </c>
      <c r="AA16" s="695"/>
      <c r="AB16" s="695"/>
      <c r="AC16" s="695"/>
      <c r="AD16" s="696">
        <v>6830</v>
      </c>
      <c r="AE16" s="696"/>
      <c r="AF16" s="696"/>
      <c r="AG16" s="696"/>
      <c r="AH16" s="696"/>
      <c r="AI16" s="696"/>
      <c r="AJ16" s="696"/>
      <c r="AK16" s="696"/>
      <c r="AL16" s="660">
        <v>0.3</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244</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131</v>
      </c>
      <c r="CS16" s="658"/>
      <c r="CT16" s="658"/>
      <c r="CU16" s="658"/>
      <c r="CV16" s="658"/>
      <c r="CW16" s="658"/>
      <c r="CX16" s="658"/>
      <c r="CY16" s="659"/>
      <c r="CZ16" s="695" t="s">
        <v>131</v>
      </c>
      <c r="DA16" s="695"/>
      <c r="DB16" s="695"/>
      <c r="DC16" s="695"/>
      <c r="DD16" s="663" t="s">
        <v>131</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2504</v>
      </c>
      <c r="S17" s="658"/>
      <c r="T17" s="658"/>
      <c r="U17" s="658"/>
      <c r="V17" s="658"/>
      <c r="W17" s="658"/>
      <c r="X17" s="658"/>
      <c r="Y17" s="659"/>
      <c r="Z17" s="695">
        <v>0.1</v>
      </c>
      <c r="AA17" s="695"/>
      <c r="AB17" s="695"/>
      <c r="AC17" s="695"/>
      <c r="AD17" s="696">
        <v>2504</v>
      </c>
      <c r="AE17" s="696"/>
      <c r="AF17" s="696"/>
      <c r="AG17" s="696"/>
      <c r="AH17" s="696"/>
      <c r="AI17" s="696"/>
      <c r="AJ17" s="696"/>
      <c r="AK17" s="696"/>
      <c r="AL17" s="660">
        <v>0.1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244</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571737</v>
      </c>
      <c r="CS17" s="658"/>
      <c r="CT17" s="658"/>
      <c r="CU17" s="658"/>
      <c r="CV17" s="658"/>
      <c r="CW17" s="658"/>
      <c r="CX17" s="658"/>
      <c r="CY17" s="659"/>
      <c r="CZ17" s="695">
        <v>13.7</v>
      </c>
      <c r="DA17" s="695"/>
      <c r="DB17" s="695"/>
      <c r="DC17" s="695"/>
      <c r="DD17" s="663" t="s">
        <v>244</v>
      </c>
      <c r="DE17" s="658"/>
      <c r="DF17" s="658"/>
      <c r="DG17" s="658"/>
      <c r="DH17" s="658"/>
      <c r="DI17" s="658"/>
      <c r="DJ17" s="658"/>
      <c r="DK17" s="658"/>
      <c r="DL17" s="658"/>
      <c r="DM17" s="658"/>
      <c r="DN17" s="658"/>
      <c r="DO17" s="658"/>
      <c r="DP17" s="659"/>
      <c r="DQ17" s="663">
        <v>516937</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329</v>
      </c>
      <c r="S18" s="658"/>
      <c r="T18" s="658"/>
      <c r="U18" s="658"/>
      <c r="V18" s="658"/>
      <c r="W18" s="658"/>
      <c r="X18" s="658"/>
      <c r="Y18" s="659"/>
      <c r="Z18" s="695">
        <v>0</v>
      </c>
      <c r="AA18" s="695"/>
      <c r="AB18" s="695"/>
      <c r="AC18" s="695"/>
      <c r="AD18" s="696">
        <v>329</v>
      </c>
      <c r="AE18" s="696"/>
      <c r="AF18" s="696"/>
      <c r="AG18" s="696"/>
      <c r="AH18" s="696"/>
      <c r="AI18" s="696"/>
      <c r="AJ18" s="696"/>
      <c r="AK18" s="696"/>
      <c r="AL18" s="660">
        <v>0</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244</v>
      </c>
      <c r="BP18" s="695"/>
      <c r="BQ18" s="695"/>
      <c r="BR18" s="695"/>
      <c r="BS18" s="696" t="s">
        <v>244</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244</v>
      </c>
      <c r="CS18" s="658"/>
      <c r="CT18" s="658"/>
      <c r="CU18" s="658"/>
      <c r="CV18" s="658"/>
      <c r="CW18" s="658"/>
      <c r="CX18" s="658"/>
      <c r="CY18" s="659"/>
      <c r="CZ18" s="695" t="s">
        <v>131</v>
      </c>
      <c r="DA18" s="695"/>
      <c r="DB18" s="695"/>
      <c r="DC18" s="695"/>
      <c r="DD18" s="663" t="s">
        <v>244</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329</v>
      </c>
      <c r="S19" s="658"/>
      <c r="T19" s="658"/>
      <c r="U19" s="658"/>
      <c r="V19" s="658"/>
      <c r="W19" s="658"/>
      <c r="X19" s="658"/>
      <c r="Y19" s="659"/>
      <c r="Z19" s="695">
        <v>0</v>
      </c>
      <c r="AA19" s="695"/>
      <c r="AB19" s="695"/>
      <c r="AC19" s="695"/>
      <c r="AD19" s="696">
        <v>329</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2148</v>
      </c>
      <c r="BH19" s="658"/>
      <c r="BI19" s="658"/>
      <c r="BJ19" s="658"/>
      <c r="BK19" s="658"/>
      <c r="BL19" s="658"/>
      <c r="BM19" s="658"/>
      <c r="BN19" s="659"/>
      <c r="BO19" s="695">
        <v>1.2</v>
      </c>
      <c r="BP19" s="695"/>
      <c r="BQ19" s="695"/>
      <c r="BR19" s="695"/>
      <c r="BS19" s="696" t="s">
        <v>244</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t="s">
        <v>131</v>
      </c>
      <c r="S20" s="658"/>
      <c r="T20" s="658"/>
      <c r="U20" s="658"/>
      <c r="V20" s="658"/>
      <c r="W20" s="658"/>
      <c r="X20" s="658"/>
      <c r="Y20" s="659"/>
      <c r="Z20" s="695" t="s">
        <v>131</v>
      </c>
      <c r="AA20" s="695"/>
      <c r="AB20" s="695"/>
      <c r="AC20" s="695"/>
      <c r="AD20" s="696" t="s">
        <v>131</v>
      </c>
      <c r="AE20" s="696"/>
      <c r="AF20" s="696"/>
      <c r="AG20" s="696"/>
      <c r="AH20" s="696"/>
      <c r="AI20" s="696"/>
      <c r="AJ20" s="696"/>
      <c r="AK20" s="696"/>
      <c r="AL20" s="660" t="s">
        <v>131</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2148</v>
      </c>
      <c r="BH20" s="658"/>
      <c r="BI20" s="658"/>
      <c r="BJ20" s="658"/>
      <c r="BK20" s="658"/>
      <c r="BL20" s="658"/>
      <c r="BM20" s="658"/>
      <c r="BN20" s="659"/>
      <c r="BO20" s="695">
        <v>1.2</v>
      </c>
      <c r="BP20" s="695"/>
      <c r="BQ20" s="695"/>
      <c r="BR20" s="695"/>
      <c r="BS20" s="696" t="s">
        <v>131</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4175016</v>
      </c>
      <c r="CS20" s="658"/>
      <c r="CT20" s="658"/>
      <c r="CU20" s="658"/>
      <c r="CV20" s="658"/>
      <c r="CW20" s="658"/>
      <c r="CX20" s="658"/>
      <c r="CY20" s="659"/>
      <c r="CZ20" s="695">
        <v>100</v>
      </c>
      <c r="DA20" s="695"/>
      <c r="DB20" s="695"/>
      <c r="DC20" s="695"/>
      <c r="DD20" s="663">
        <v>608989</v>
      </c>
      <c r="DE20" s="658"/>
      <c r="DF20" s="658"/>
      <c r="DG20" s="658"/>
      <c r="DH20" s="658"/>
      <c r="DI20" s="658"/>
      <c r="DJ20" s="658"/>
      <c r="DK20" s="658"/>
      <c r="DL20" s="658"/>
      <c r="DM20" s="658"/>
      <c r="DN20" s="658"/>
      <c r="DO20" s="658"/>
      <c r="DP20" s="659"/>
      <c r="DQ20" s="663">
        <v>2926242</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2480808</v>
      </c>
      <c r="S21" s="658"/>
      <c r="T21" s="658"/>
      <c r="U21" s="658"/>
      <c r="V21" s="658"/>
      <c r="W21" s="658"/>
      <c r="X21" s="658"/>
      <c r="Y21" s="659"/>
      <c r="Z21" s="695">
        <v>58.2</v>
      </c>
      <c r="AA21" s="695"/>
      <c r="AB21" s="695"/>
      <c r="AC21" s="695"/>
      <c r="AD21" s="696">
        <v>2208349</v>
      </c>
      <c r="AE21" s="696"/>
      <c r="AF21" s="696"/>
      <c r="AG21" s="696"/>
      <c r="AH21" s="696"/>
      <c r="AI21" s="696"/>
      <c r="AJ21" s="696"/>
      <c r="AK21" s="696"/>
      <c r="AL21" s="660">
        <v>87.4</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2148</v>
      </c>
      <c r="BH21" s="658"/>
      <c r="BI21" s="658"/>
      <c r="BJ21" s="658"/>
      <c r="BK21" s="658"/>
      <c r="BL21" s="658"/>
      <c r="BM21" s="658"/>
      <c r="BN21" s="659"/>
      <c r="BO21" s="695">
        <v>1.2</v>
      </c>
      <c r="BP21" s="695"/>
      <c r="BQ21" s="695"/>
      <c r="BR21" s="695"/>
      <c r="BS21" s="696" t="s">
        <v>131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2208349</v>
      </c>
      <c r="S22" s="658"/>
      <c r="T22" s="658"/>
      <c r="U22" s="658"/>
      <c r="V22" s="658"/>
      <c r="W22" s="658"/>
      <c r="X22" s="658"/>
      <c r="Y22" s="659"/>
      <c r="Z22" s="695">
        <v>51.8</v>
      </c>
      <c r="AA22" s="695"/>
      <c r="AB22" s="695"/>
      <c r="AC22" s="695"/>
      <c r="AD22" s="696">
        <v>2208349</v>
      </c>
      <c r="AE22" s="696"/>
      <c r="AF22" s="696"/>
      <c r="AG22" s="696"/>
      <c r="AH22" s="696"/>
      <c r="AI22" s="696"/>
      <c r="AJ22" s="696"/>
      <c r="AK22" s="696"/>
      <c r="AL22" s="660">
        <v>87.4</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244</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272459</v>
      </c>
      <c r="S23" s="658"/>
      <c r="T23" s="658"/>
      <c r="U23" s="658"/>
      <c r="V23" s="658"/>
      <c r="W23" s="658"/>
      <c r="X23" s="658"/>
      <c r="Y23" s="659"/>
      <c r="Z23" s="695">
        <v>6.4</v>
      </c>
      <c r="AA23" s="695"/>
      <c r="AB23" s="695"/>
      <c r="AC23" s="695"/>
      <c r="AD23" s="696" t="s">
        <v>131</v>
      </c>
      <c r="AE23" s="696"/>
      <c r="AF23" s="696"/>
      <c r="AG23" s="696"/>
      <c r="AH23" s="696"/>
      <c r="AI23" s="696"/>
      <c r="AJ23" s="696"/>
      <c r="AK23" s="696"/>
      <c r="AL23" s="660" t="s">
        <v>131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131</v>
      </c>
      <c r="BH23" s="658"/>
      <c r="BI23" s="658"/>
      <c r="BJ23" s="658"/>
      <c r="BK23" s="658"/>
      <c r="BL23" s="658"/>
      <c r="BM23" s="658"/>
      <c r="BN23" s="659"/>
      <c r="BO23" s="695" t="s">
        <v>131</v>
      </c>
      <c r="BP23" s="695"/>
      <c r="BQ23" s="695"/>
      <c r="BR23" s="695"/>
      <c r="BS23" s="696" t="s">
        <v>244</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244</v>
      </c>
      <c r="AA24" s="695"/>
      <c r="AB24" s="695"/>
      <c r="AC24" s="695"/>
      <c r="AD24" s="696" t="s">
        <v>244</v>
      </c>
      <c r="AE24" s="696"/>
      <c r="AF24" s="696"/>
      <c r="AG24" s="696"/>
      <c r="AH24" s="696"/>
      <c r="AI24" s="696"/>
      <c r="AJ24" s="696"/>
      <c r="AK24" s="696"/>
      <c r="AL24" s="660" t="s">
        <v>131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244</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1403379</v>
      </c>
      <c r="CS24" s="713"/>
      <c r="CT24" s="713"/>
      <c r="CU24" s="713"/>
      <c r="CV24" s="713"/>
      <c r="CW24" s="713"/>
      <c r="CX24" s="713"/>
      <c r="CY24" s="738"/>
      <c r="CZ24" s="739">
        <v>33.6</v>
      </c>
      <c r="DA24" s="721"/>
      <c r="DB24" s="721"/>
      <c r="DC24" s="741"/>
      <c r="DD24" s="737">
        <v>1199601</v>
      </c>
      <c r="DE24" s="713"/>
      <c r="DF24" s="713"/>
      <c r="DG24" s="713"/>
      <c r="DH24" s="713"/>
      <c r="DI24" s="713"/>
      <c r="DJ24" s="713"/>
      <c r="DK24" s="738"/>
      <c r="DL24" s="737">
        <v>1198594</v>
      </c>
      <c r="DM24" s="713"/>
      <c r="DN24" s="713"/>
      <c r="DO24" s="713"/>
      <c r="DP24" s="713"/>
      <c r="DQ24" s="713"/>
      <c r="DR24" s="713"/>
      <c r="DS24" s="713"/>
      <c r="DT24" s="713"/>
      <c r="DU24" s="713"/>
      <c r="DV24" s="738"/>
      <c r="DW24" s="739">
        <v>47.1</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2786103</v>
      </c>
      <c r="S25" s="658"/>
      <c r="T25" s="658"/>
      <c r="U25" s="658"/>
      <c r="V25" s="658"/>
      <c r="W25" s="658"/>
      <c r="X25" s="658"/>
      <c r="Y25" s="659"/>
      <c r="Z25" s="695">
        <v>65.400000000000006</v>
      </c>
      <c r="AA25" s="695"/>
      <c r="AB25" s="695"/>
      <c r="AC25" s="695"/>
      <c r="AD25" s="696">
        <v>2513644</v>
      </c>
      <c r="AE25" s="696"/>
      <c r="AF25" s="696"/>
      <c r="AG25" s="696"/>
      <c r="AH25" s="696"/>
      <c r="AI25" s="696"/>
      <c r="AJ25" s="696"/>
      <c r="AK25" s="696"/>
      <c r="AL25" s="660">
        <v>99.5</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244</v>
      </c>
      <c r="BP25" s="695"/>
      <c r="BQ25" s="695"/>
      <c r="BR25" s="695"/>
      <c r="BS25" s="696" t="s">
        <v>244</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694227</v>
      </c>
      <c r="CS25" s="670"/>
      <c r="CT25" s="670"/>
      <c r="CU25" s="670"/>
      <c r="CV25" s="670"/>
      <c r="CW25" s="670"/>
      <c r="CX25" s="670"/>
      <c r="CY25" s="671"/>
      <c r="CZ25" s="660">
        <v>16.600000000000001</v>
      </c>
      <c r="DA25" s="672"/>
      <c r="DB25" s="672"/>
      <c r="DC25" s="673"/>
      <c r="DD25" s="663">
        <v>642839</v>
      </c>
      <c r="DE25" s="670"/>
      <c r="DF25" s="670"/>
      <c r="DG25" s="670"/>
      <c r="DH25" s="670"/>
      <c r="DI25" s="670"/>
      <c r="DJ25" s="670"/>
      <c r="DK25" s="671"/>
      <c r="DL25" s="663">
        <v>642666</v>
      </c>
      <c r="DM25" s="670"/>
      <c r="DN25" s="670"/>
      <c r="DO25" s="670"/>
      <c r="DP25" s="670"/>
      <c r="DQ25" s="670"/>
      <c r="DR25" s="670"/>
      <c r="DS25" s="670"/>
      <c r="DT25" s="670"/>
      <c r="DU25" s="670"/>
      <c r="DV25" s="671"/>
      <c r="DW25" s="660">
        <v>25.3</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244</v>
      </c>
      <c r="S26" s="658"/>
      <c r="T26" s="658"/>
      <c r="U26" s="658"/>
      <c r="V26" s="658"/>
      <c r="W26" s="658"/>
      <c r="X26" s="658"/>
      <c r="Y26" s="659"/>
      <c r="Z26" s="695" t="s">
        <v>131</v>
      </c>
      <c r="AA26" s="695"/>
      <c r="AB26" s="695"/>
      <c r="AC26" s="695"/>
      <c r="AD26" s="696" t="s">
        <v>131</v>
      </c>
      <c r="AE26" s="696"/>
      <c r="AF26" s="696"/>
      <c r="AG26" s="696"/>
      <c r="AH26" s="696"/>
      <c r="AI26" s="696"/>
      <c r="AJ26" s="696"/>
      <c r="AK26" s="696"/>
      <c r="AL26" s="660" t="s">
        <v>131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131</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355710</v>
      </c>
      <c r="CS26" s="658"/>
      <c r="CT26" s="658"/>
      <c r="CU26" s="658"/>
      <c r="CV26" s="658"/>
      <c r="CW26" s="658"/>
      <c r="CX26" s="658"/>
      <c r="CY26" s="659"/>
      <c r="CZ26" s="660">
        <v>8.5</v>
      </c>
      <c r="DA26" s="672"/>
      <c r="DB26" s="672"/>
      <c r="DC26" s="673"/>
      <c r="DD26" s="663">
        <v>348223</v>
      </c>
      <c r="DE26" s="658"/>
      <c r="DF26" s="658"/>
      <c r="DG26" s="658"/>
      <c r="DH26" s="658"/>
      <c r="DI26" s="658"/>
      <c r="DJ26" s="658"/>
      <c r="DK26" s="659"/>
      <c r="DL26" s="663" t="s">
        <v>244</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17684</v>
      </c>
      <c r="S27" s="658"/>
      <c r="T27" s="658"/>
      <c r="U27" s="658"/>
      <c r="V27" s="658"/>
      <c r="W27" s="658"/>
      <c r="X27" s="658"/>
      <c r="Y27" s="659"/>
      <c r="Z27" s="695">
        <v>0.4</v>
      </c>
      <c r="AA27" s="695"/>
      <c r="AB27" s="695"/>
      <c r="AC27" s="695"/>
      <c r="AD27" s="696" t="s">
        <v>244</v>
      </c>
      <c r="AE27" s="696"/>
      <c r="AF27" s="696"/>
      <c r="AG27" s="696"/>
      <c r="AH27" s="696"/>
      <c r="AI27" s="696"/>
      <c r="AJ27" s="696"/>
      <c r="AK27" s="696"/>
      <c r="AL27" s="660" t="s">
        <v>131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177145</v>
      </c>
      <c r="BH27" s="658"/>
      <c r="BI27" s="658"/>
      <c r="BJ27" s="658"/>
      <c r="BK27" s="658"/>
      <c r="BL27" s="658"/>
      <c r="BM27" s="658"/>
      <c r="BN27" s="659"/>
      <c r="BO27" s="695">
        <v>100</v>
      </c>
      <c r="BP27" s="695"/>
      <c r="BQ27" s="695"/>
      <c r="BR27" s="695"/>
      <c r="BS27" s="696">
        <v>2916</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137415</v>
      </c>
      <c r="CS27" s="670"/>
      <c r="CT27" s="670"/>
      <c r="CU27" s="670"/>
      <c r="CV27" s="670"/>
      <c r="CW27" s="670"/>
      <c r="CX27" s="670"/>
      <c r="CY27" s="671"/>
      <c r="CZ27" s="660">
        <v>3.3</v>
      </c>
      <c r="DA27" s="672"/>
      <c r="DB27" s="672"/>
      <c r="DC27" s="673"/>
      <c r="DD27" s="663">
        <v>39825</v>
      </c>
      <c r="DE27" s="670"/>
      <c r="DF27" s="670"/>
      <c r="DG27" s="670"/>
      <c r="DH27" s="670"/>
      <c r="DI27" s="670"/>
      <c r="DJ27" s="670"/>
      <c r="DK27" s="671"/>
      <c r="DL27" s="663">
        <v>38991</v>
      </c>
      <c r="DM27" s="670"/>
      <c r="DN27" s="670"/>
      <c r="DO27" s="670"/>
      <c r="DP27" s="670"/>
      <c r="DQ27" s="670"/>
      <c r="DR27" s="670"/>
      <c r="DS27" s="670"/>
      <c r="DT27" s="670"/>
      <c r="DU27" s="670"/>
      <c r="DV27" s="671"/>
      <c r="DW27" s="660">
        <v>1.5</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165677</v>
      </c>
      <c r="S28" s="658"/>
      <c r="T28" s="658"/>
      <c r="U28" s="658"/>
      <c r="V28" s="658"/>
      <c r="W28" s="658"/>
      <c r="X28" s="658"/>
      <c r="Y28" s="659"/>
      <c r="Z28" s="695">
        <v>3.9</v>
      </c>
      <c r="AA28" s="695"/>
      <c r="AB28" s="695"/>
      <c r="AC28" s="695"/>
      <c r="AD28" s="696">
        <v>1338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571737</v>
      </c>
      <c r="CS28" s="658"/>
      <c r="CT28" s="658"/>
      <c r="CU28" s="658"/>
      <c r="CV28" s="658"/>
      <c r="CW28" s="658"/>
      <c r="CX28" s="658"/>
      <c r="CY28" s="659"/>
      <c r="CZ28" s="660">
        <v>13.7</v>
      </c>
      <c r="DA28" s="672"/>
      <c r="DB28" s="672"/>
      <c r="DC28" s="673"/>
      <c r="DD28" s="663">
        <v>516937</v>
      </c>
      <c r="DE28" s="658"/>
      <c r="DF28" s="658"/>
      <c r="DG28" s="658"/>
      <c r="DH28" s="658"/>
      <c r="DI28" s="658"/>
      <c r="DJ28" s="658"/>
      <c r="DK28" s="659"/>
      <c r="DL28" s="663">
        <v>516937</v>
      </c>
      <c r="DM28" s="658"/>
      <c r="DN28" s="658"/>
      <c r="DO28" s="658"/>
      <c r="DP28" s="658"/>
      <c r="DQ28" s="658"/>
      <c r="DR28" s="658"/>
      <c r="DS28" s="658"/>
      <c r="DT28" s="658"/>
      <c r="DU28" s="658"/>
      <c r="DV28" s="659"/>
      <c r="DW28" s="660">
        <v>20.3</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20081</v>
      </c>
      <c r="S29" s="658"/>
      <c r="T29" s="658"/>
      <c r="U29" s="658"/>
      <c r="V29" s="658"/>
      <c r="W29" s="658"/>
      <c r="X29" s="658"/>
      <c r="Y29" s="659"/>
      <c r="Z29" s="695">
        <v>0.5</v>
      </c>
      <c r="AA29" s="695"/>
      <c r="AB29" s="695"/>
      <c r="AC29" s="695"/>
      <c r="AD29" s="696">
        <v>11</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571284</v>
      </c>
      <c r="CS29" s="670"/>
      <c r="CT29" s="670"/>
      <c r="CU29" s="670"/>
      <c r="CV29" s="670"/>
      <c r="CW29" s="670"/>
      <c r="CX29" s="670"/>
      <c r="CY29" s="671"/>
      <c r="CZ29" s="660">
        <v>13.7</v>
      </c>
      <c r="DA29" s="672"/>
      <c r="DB29" s="672"/>
      <c r="DC29" s="673"/>
      <c r="DD29" s="663">
        <v>516484</v>
      </c>
      <c r="DE29" s="670"/>
      <c r="DF29" s="670"/>
      <c r="DG29" s="670"/>
      <c r="DH29" s="670"/>
      <c r="DI29" s="670"/>
      <c r="DJ29" s="670"/>
      <c r="DK29" s="671"/>
      <c r="DL29" s="663">
        <v>516484</v>
      </c>
      <c r="DM29" s="670"/>
      <c r="DN29" s="670"/>
      <c r="DO29" s="670"/>
      <c r="DP29" s="670"/>
      <c r="DQ29" s="670"/>
      <c r="DR29" s="670"/>
      <c r="DS29" s="670"/>
      <c r="DT29" s="670"/>
      <c r="DU29" s="670"/>
      <c r="DV29" s="671"/>
      <c r="DW29" s="660">
        <v>20.3</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362528</v>
      </c>
      <c r="S30" s="658"/>
      <c r="T30" s="658"/>
      <c r="U30" s="658"/>
      <c r="V30" s="658"/>
      <c r="W30" s="658"/>
      <c r="X30" s="658"/>
      <c r="Y30" s="659"/>
      <c r="Z30" s="695">
        <v>8.5</v>
      </c>
      <c r="AA30" s="695"/>
      <c r="AB30" s="695"/>
      <c r="AC30" s="695"/>
      <c r="AD30" s="696" t="s">
        <v>131</v>
      </c>
      <c r="AE30" s="696"/>
      <c r="AF30" s="696"/>
      <c r="AG30" s="696"/>
      <c r="AH30" s="696"/>
      <c r="AI30" s="696"/>
      <c r="AJ30" s="696"/>
      <c r="AK30" s="696"/>
      <c r="AL30" s="660" t="s">
        <v>244</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559948</v>
      </c>
      <c r="CS30" s="658"/>
      <c r="CT30" s="658"/>
      <c r="CU30" s="658"/>
      <c r="CV30" s="658"/>
      <c r="CW30" s="658"/>
      <c r="CX30" s="658"/>
      <c r="CY30" s="659"/>
      <c r="CZ30" s="660">
        <v>13.4</v>
      </c>
      <c r="DA30" s="672"/>
      <c r="DB30" s="672"/>
      <c r="DC30" s="673"/>
      <c r="DD30" s="663">
        <v>505148</v>
      </c>
      <c r="DE30" s="658"/>
      <c r="DF30" s="658"/>
      <c r="DG30" s="658"/>
      <c r="DH30" s="658"/>
      <c r="DI30" s="658"/>
      <c r="DJ30" s="658"/>
      <c r="DK30" s="659"/>
      <c r="DL30" s="663">
        <v>505148</v>
      </c>
      <c r="DM30" s="658"/>
      <c r="DN30" s="658"/>
      <c r="DO30" s="658"/>
      <c r="DP30" s="658"/>
      <c r="DQ30" s="658"/>
      <c r="DR30" s="658"/>
      <c r="DS30" s="658"/>
      <c r="DT30" s="658"/>
      <c r="DU30" s="658"/>
      <c r="DV30" s="659"/>
      <c r="DW30" s="660">
        <v>19.899999999999999</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244</v>
      </c>
      <c r="AE31" s="696"/>
      <c r="AF31" s="696"/>
      <c r="AG31" s="696"/>
      <c r="AH31" s="696"/>
      <c r="AI31" s="696"/>
      <c r="AJ31" s="696"/>
      <c r="AK31" s="696"/>
      <c r="AL31" s="660" t="s">
        <v>244</v>
      </c>
      <c r="AM31" s="661"/>
      <c r="AN31" s="661"/>
      <c r="AO31" s="697"/>
      <c r="AP31" s="729" t="s">
        <v>316</v>
      </c>
      <c r="AQ31" s="730"/>
      <c r="AR31" s="730"/>
      <c r="AS31" s="730"/>
      <c r="AT31" s="731" t="s">
        <v>317</v>
      </c>
      <c r="AU31" s="214"/>
      <c r="AV31" s="214"/>
      <c r="AW31" s="214"/>
      <c r="AX31" s="715" t="s">
        <v>190</v>
      </c>
      <c r="AY31" s="716"/>
      <c r="AZ31" s="716"/>
      <c r="BA31" s="716"/>
      <c r="BB31" s="716"/>
      <c r="BC31" s="716"/>
      <c r="BD31" s="716"/>
      <c r="BE31" s="716"/>
      <c r="BF31" s="717"/>
      <c r="BG31" s="719">
        <v>99.8</v>
      </c>
      <c r="BH31" s="720"/>
      <c r="BI31" s="720"/>
      <c r="BJ31" s="720"/>
      <c r="BK31" s="720"/>
      <c r="BL31" s="720"/>
      <c r="BM31" s="721">
        <v>99</v>
      </c>
      <c r="BN31" s="720"/>
      <c r="BO31" s="720"/>
      <c r="BP31" s="720"/>
      <c r="BQ31" s="722"/>
      <c r="BR31" s="719">
        <v>99.7</v>
      </c>
      <c r="BS31" s="720"/>
      <c r="BT31" s="720"/>
      <c r="BU31" s="720"/>
      <c r="BV31" s="720"/>
      <c r="BW31" s="720"/>
      <c r="BX31" s="721">
        <v>99</v>
      </c>
      <c r="BY31" s="720"/>
      <c r="BZ31" s="720"/>
      <c r="CA31" s="720"/>
      <c r="CB31" s="722"/>
      <c r="CD31" s="678"/>
      <c r="CE31" s="679"/>
      <c r="CF31" s="654" t="s">
        <v>318</v>
      </c>
      <c r="CG31" s="655"/>
      <c r="CH31" s="655"/>
      <c r="CI31" s="655"/>
      <c r="CJ31" s="655"/>
      <c r="CK31" s="655"/>
      <c r="CL31" s="655"/>
      <c r="CM31" s="655"/>
      <c r="CN31" s="655"/>
      <c r="CO31" s="655"/>
      <c r="CP31" s="655"/>
      <c r="CQ31" s="656"/>
      <c r="CR31" s="657">
        <v>11336</v>
      </c>
      <c r="CS31" s="670"/>
      <c r="CT31" s="670"/>
      <c r="CU31" s="670"/>
      <c r="CV31" s="670"/>
      <c r="CW31" s="670"/>
      <c r="CX31" s="670"/>
      <c r="CY31" s="671"/>
      <c r="CZ31" s="660">
        <v>0.3</v>
      </c>
      <c r="DA31" s="672"/>
      <c r="DB31" s="672"/>
      <c r="DC31" s="673"/>
      <c r="DD31" s="663">
        <v>11336</v>
      </c>
      <c r="DE31" s="670"/>
      <c r="DF31" s="670"/>
      <c r="DG31" s="670"/>
      <c r="DH31" s="670"/>
      <c r="DI31" s="670"/>
      <c r="DJ31" s="670"/>
      <c r="DK31" s="671"/>
      <c r="DL31" s="663">
        <v>11336</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261098</v>
      </c>
      <c r="S32" s="658"/>
      <c r="T32" s="658"/>
      <c r="U32" s="658"/>
      <c r="V32" s="658"/>
      <c r="W32" s="658"/>
      <c r="X32" s="658"/>
      <c r="Y32" s="659"/>
      <c r="Z32" s="695">
        <v>6.1</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2"/>
      <c r="AU32" s="210" t="s">
        <v>320</v>
      </c>
      <c r="AX32" s="654" t="s">
        <v>321</v>
      </c>
      <c r="AY32" s="655"/>
      <c r="AZ32" s="655"/>
      <c r="BA32" s="655"/>
      <c r="BB32" s="655"/>
      <c r="BC32" s="655"/>
      <c r="BD32" s="655"/>
      <c r="BE32" s="655"/>
      <c r="BF32" s="656"/>
      <c r="BG32" s="723">
        <v>99.7</v>
      </c>
      <c r="BH32" s="670"/>
      <c r="BI32" s="670"/>
      <c r="BJ32" s="670"/>
      <c r="BK32" s="670"/>
      <c r="BL32" s="670"/>
      <c r="BM32" s="661">
        <v>99</v>
      </c>
      <c r="BN32" s="670"/>
      <c r="BO32" s="670"/>
      <c r="BP32" s="670"/>
      <c r="BQ32" s="693"/>
      <c r="BR32" s="723">
        <v>99.7</v>
      </c>
      <c r="BS32" s="670"/>
      <c r="BT32" s="670"/>
      <c r="BU32" s="670"/>
      <c r="BV32" s="670"/>
      <c r="BW32" s="670"/>
      <c r="BX32" s="661">
        <v>99.2</v>
      </c>
      <c r="BY32" s="670"/>
      <c r="BZ32" s="670"/>
      <c r="CA32" s="670"/>
      <c r="CB32" s="693"/>
      <c r="CD32" s="680"/>
      <c r="CE32" s="681"/>
      <c r="CF32" s="654" t="s">
        <v>322</v>
      </c>
      <c r="CG32" s="655"/>
      <c r="CH32" s="655"/>
      <c r="CI32" s="655"/>
      <c r="CJ32" s="655"/>
      <c r="CK32" s="655"/>
      <c r="CL32" s="655"/>
      <c r="CM32" s="655"/>
      <c r="CN32" s="655"/>
      <c r="CO32" s="655"/>
      <c r="CP32" s="655"/>
      <c r="CQ32" s="656"/>
      <c r="CR32" s="657">
        <v>453</v>
      </c>
      <c r="CS32" s="658"/>
      <c r="CT32" s="658"/>
      <c r="CU32" s="658"/>
      <c r="CV32" s="658"/>
      <c r="CW32" s="658"/>
      <c r="CX32" s="658"/>
      <c r="CY32" s="659"/>
      <c r="CZ32" s="660">
        <v>0</v>
      </c>
      <c r="DA32" s="672"/>
      <c r="DB32" s="672"/>
      <c r="DC32" s="673"/>
      <c r="DD32" s="663">
        <v>453</v>
      </c>
      <c r="DE32" s="658"/>
      <c r="DF32" s="658"/>
      <c r="DG32" s="658"/>
      <c r="DH32" s="658"/>
      <c r="DI32" s="658"/>
      <c r="DJ32" s="658"/>
      <c r="DK32" s="659"/>
      <c r="DL32" s="663">
        <v>453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39523</v>
      </c>
      <c r="S33" s="658"/>
      <c r="T33" s="658"/>
      <c r="U33" s="658"/>
      <c r="V33" s="658"/>
      <c r="W33" s="658"/>
      <c r="X33" s="658"/>
      <c r="Y33" s="659"/>
      <c r="Z33" s="695">
        <v>0.9</v>
      </c>
      <c r="AA33" s="695"/>
      <c r="AB33" s="695"/>
      <c r="AC33" s="695"/>
      <c r="AD33" s="696">
        <v>5538</v>
      </c>
      <c r="AE33" s="696"/>
      <c r="AF33" s="696"/>
      <c r="AG33" s="696"/>
      <c r="AH33" s="696"/>
      <c r="AI33" s="696"/>
      <c r="AJ33" s="696"/>
      <c r="AK33" s="696"/>
      <c r="AL33" s="660">
        <v>0.2</v>
      </c>
      <c r="AM33" s="661"/>
      <c r="AN33" s="661"/>
      <c r="AO33" s="697"/>
      <c r="AP33" s="700"/>
      <c r="AQ33" s="701"/>
      <c r="AR33" s="701"/>
      <c r="AS33" s="701"/>
      <c r="AT33" s="733"/>
      <c r="AU33" s="215"/>
      <c r="AV33" s="215"/>
      <c r="AW33" s="215"/>
      <c r="AX33" s="638" t="s">
        <v>324</v>
      </c>
      <c r="AY33" s="639"/>
      <c r="AZ33" s="639"/>
      <c r="BA33" s="639"/>
      <c r="BB33" s="639"/>
      <c r="BC33" s="639"/>
      <c r="BD33" s="639"/>
      <c r="BE33" s="639"/>
      <c r="BF33" s="640"/>
      <c r="BG33" s="718">
        <v>99.9</v>
      </c>
      <c r="BH33" s="642"/>
      <c r="BI33" s="642"/>
      <c r="BJ33" s="642"/>
      <c r="BK33" s="642"/>
      <c r="BL33" s="642"/>
      <c r="BM33" s="688">
        <v>99</v>
      </c>
      <c r="BN33" s="642"/>
      <c r="BO33" s="642"/>
      <c r="BP33" s="642"/>
      <c r="BQ33" s="705"/>
      <c r="BR33" s="718">
        <v>99.8</v>
      </c>
      <c r="BS33" s="642"/>
      <c r="BT33" s="642"/>
      <c r="BU33" s="642"/>
      <c r="BV33" s="642"/>
      <c r="BW33" s="642"/>
      <c r="BX33" s="688">
        <v>98.8</v>
      </c>
      <c r="BY33" s="642"/>
      <c r="BZ33" s="642"/>
      <c r="CA33" s="642"/>
      <c r="CB33" s="705"/>
      <c r="CD33" s="654" t="s">
        <v>325</v>
      </c>
      <c r="CE33" s="655"/>
      <c r="CF33" s="655"/>
      <c r="CG33" s="655"/>
      <c r="CH33" s="655"/>
      <c r="CI33" s="655"/>
      <c r="CJ33" s="655"/>
      <c r="CK33" s="655"/>
      <c r="CL33" s="655"/>
      <c r="CM33" s="655"/>
      <c r="CN33" s="655"/>
      <c r="CO33" s="655"/>
      <c r="CP33" s="655"/>
      <c r="CQ33" s="656"/>
      <c r="CR33" s="657">
        <v>2162648</v>
      </c>
      <c r="CS33" s="670"/>
      <c r="CT33" s="670"/>
      <c r="CU33" s="670"/>
      <c r="CV33" s="670"/>
      <c r="CW33" s="670"/>
      <c r="CX33" s="670"/>
      <c r="CY33" s="671"/>
      <c r="CZ33" s="660">
        <v>51.8</v>
      </c>
      <c r="DA33" s="672"/>
      <c r="DB33" s="672"/>
      <c r="DC33" s="673"/>
      <c r="DD33" s="663">
        <v>1566837</v>
      </c>
      <c r="DE33" s="670"/>
      <c r="DF33" s="670"/>
      <c r="DG33" s="670"/>
      <c r="DH33" s="670"/>
      <c r="DI33" s="670"/>
      <c r="DJ33" s="670"/>
      <c r="DK33" s="671"/>
      <c r="DL33" s="663">
        <v>995932</v>
      </c>
      <c r="DM33" s="670"/>
      <c r="DN33" s="670"/>
      <c r="DO33" s="670"/>
      <c r="DP33" s="670"/>
      <c r="DQ33" s="670"/>
      <c r="DR33" s="670"/>
      <c r="DS33" s="670"/>
      <c r="DT33" s="670"/>
      <c r="DU33" s="670"/>
      <c r="DV33" s="671"/>
      <c r="DW33" s="660">
        <v>39.1</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77455</v>
      </c>
      <c r="S34" s="658"/>
      <c r="T34" s="658"/>
      <c r="U34" s="658"/>
      <c r="V34" s="658"/>
      <c r="W34" s="658"/>
      <c r="X34" s="658"/>
      <c r="Y34" s="659"/>
      <c r="Z34" s="695">
        <v>1.8</v>
      </c>
      <c r="AA34" s="695"/>
      <c r="AB34" s="695"/>
      <c r="AC34" s="695"/>
      <c r="AD34" s="696" t="s">
        <v>131</v>
      </c>
      <c r="AE34" s="696"/>
      <c r="AF34" s="696"/>
      <c r="AG34" s="696"/>
      <c r="AH34" s="696"/>
      <c r="AI34" s="696"/>
      <c r="AJ34" s="696"/>
      <c r="AK34" s="696"/>
      <c r="AL34" s="660" t="s">
        <v>131</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327</v>
      </c>
      <c r="CE34" s="655"/>
      <c r="CF34" s="655"/>
      <c r="CG34" s="655"/>
      <c r="CH34" s="655"/>
      <c r="CI34" s="655"/>
      <c r="CJ34" s="655"/>
      <c r="CK34" s="655"/>
      <c r="CL34" s="655"/>
      <c r="CM34" s="655"/>
      <c r="CN34" s="655"/>
      <c r="CO34" s="655"/>
      <c r="CP34" s="655"/>
      <c r="CQ34" s="656"/>
      <c r="CR34" s="657">
        <v>728458</v>
      </c>
      <c r="CS34" s="658"/>
      <c r="CT34" s="658"/>
      <c r="CU34" s="658"/>
      <c r="CV34" s="658"/>
      <c r="CW34" s="658"/>
      <c r="CX34" s="658"/>
      <c r="CY34" s="659"/>
      <c r="CZ34" s="660">
        <v>17.399999999999999</v>
      </c>
      <c r="DA34" s="672"/>
      <c r="DB34" s="672"/>
      <c r="DC34" s="673"/>
      <c r="DD34" s="663">
        <v>503534</v>
      </c>
      <c r="DE34" s="658"/>
      <c r="DF34" s="658"/>
      <c r="DG34" s="658"/>
      <c r="DH34" s="658"/>
      <c r="DI34" s="658"/>
      <c r="DJ34" s="658"/>
      <c r="DK34" s="659"/>
      <c r="DL34" s="663">
        <v>384207</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18337</v>
      </c>
      <c r="S35" s="658"/>
      <c r="T35" s="658"/>
      <c r="U35" s="658"/>
      <c r="V35" s="658"/>
      <c r="W35" s="658"/>
      <c r="X35" s="658"/>
      <c r="Y35" s="659"/>
      <c r="Z35" s="695">
        <v>0.4</v>
      </c>
      <c r="AA35" s="695"/>
      <c r="AB35" s="695"/>
      <c r="AC35" s="695"/>
      <c r="AD35" s="696" t="s">
        <v>131</v>
      </c>
      <c r="AE35" s="696"/>
      <c r="AF35" s="696"/>
      <c r="AG35" s="696"/>
      <c r="AH35" s="696"/>
      <c r="AI35" s="696"/>
      <c r="AJ35" s="696"/>
      <c r="AK35" s="696"/>
      <c r="AL35" s="660" t="s">
        <v>131</v>
      </c>
      <c r="AM35" s="661"/>
      <c r="AN35" s="661"/>
      <c r="AO35" s="697"/>
      <c r="AP35" s="218"/>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288698</v>
      </c>
      <c r="CS35" s="670"/>
      <c r="CT35" s="670"/>
      <c r="CU35" s="670"/>
      <c r="CV35" s="670"/>
      <c r="CW35" s="670"/>
      <c r="CX35" s="670"/>
      <c r="CY35" s="671"/>
      <c r="CZ35" s="660">
        <v>6.9</v>
      </c>
      <c r="DA35" s="672"/>
      <c r="DB35" s="672"/>
      <c r="DC35" s="673"/>
      <c r="DD35" s="663">
        <v>217206</v>
      </c>
      <c r="DE35" s="670"/>
      <c r="DF35" s="670"/>
      <c r="DG35" s="670"/>
      <c r="DH35" s="670"/>
      <c r="DI35" s="670"/>
      <c r="DJ35" s="670"/>
      <c r="DK35" s="671"/>
      <c r="DL35" s="663">
        <v>207004</v>
      </c>
      <c r="DM35" s="670"/>
      <c r="DN35" s="670"/>
      <c r="DO35" s="670"/>
      <c r="DP35" s="670"/>
      <c r="DQ35" s="670"/>
      <c r="DR35" s="670"/>
      <c r="DS35" s="670"/>
      <c r="DT35" s="670"/>
      <c r="DU35" s="670"/>
      <c r="DV35" s="671"/>
      <c r="DW35" s="660">
        <v>8.1</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90858</v>
      </c>
      <c r="S36" s="658"/>
      <c r="T36" s="658"/>
      <c r="U36" s="658"/>
      <c r="V36" s="658"/>
      <c r="W36" s="658"/>
      <c r="X36" s="658"/>
      <c r="Y36" s="659"/>
      <c r="Z36" s="695">
        <v>2.1</v>
      </c>
      <c r="AA36" s="695"/>
      <c r="AB36" s="695"/>
      <c r="AC36" s="695"/>
      <c r="AD36" s="696" t="s">
        <v>131</v>
      </c>
      <c r="AE36" s="696"/>
      <c r="AF36" s="696"/>
      <c r="AG36" s="696"/>
      <c r="AH36" s="696"/>
      <c r="AI36" s="696"/>
      <c r="AJ36" s="696"/>
      <c r="AK36" s="696"/>
      <c r="AL36" s="660" t="s">
        <v>131</v>
      </c>
      <c r="AM36" s="661"/>
      <c r="AN36" s="661"/>
      <c r="AO36" s="697"/>
      <c r="AP36" s="218"/>
      <c r="AQ36" s="706" t="s">
        <v>333</v>
      </c>
      <c r="AR36" s="707"/>
      <c r="AS36" s="707"/>
      <c r="AT36" s="707"/>
      <c r="AU36" s="707"/>
      <c r="AV36" s="707"/>
      <c r="AW36" s="707"/>
      <c r="AX36" s="707"/>
      <c r="AY36" s="708"/>
      <c r="AZ36" s="712">
        <v>227573</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528</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763679</v>
      </c>
      <c r="CS36" s="658"/>
      <c r="CT36" s="658"/>
      <c r="CU36" s="658"/>
      <c r="CV36" s="658"/>
      <c r="CW36" s="658"/>
      <c r="CX36" s="658"/>
      <c r="CY36" s="659"/>
      <c r="CZ36" s="660">
        <v>18.3</v>
      </c>
      <c r="DA36" s="672"/>
      <c r="DB36" s="672"/>
      <c r="DC36" s="673"/>
      <c r="DD36" s="663">
        <v>527315</v>
      </c>
      <c r="DE36" s="658"/>
      <c r="DF36" s="658"/>
      <c r="DG36" s="658"/>
      <c r="DH36" s="658"/>
      <c r="DI36" s="658"/>
      <c r="DJ36" s="658"/>
      <c r="DK36" s="659"/>
      <c r="DL36" s="663">
        <v>263081</v>
      </c>
      <c r="DM36" s="658"/>
      <c r="DN36" s="658"/>
      <c r="DO36" s="658"/>
      <c r="DP36" s="658"/>
      <c r="DQ36" s="658"/>
      <c r="DR36" s="658"/>
      <c r="DS36" s="658"/>
      <c r="DT36" s="658"/>
      <c r="DU36" s="658"/>
      <c r="DV36" s="659"/>
      <c r="DW36" s="660">
        <v>10.3</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70137</v>
      </c>
      <c r="S37" s="658"/>
      <c r="T37" s="658"/>
      <c r="U37" s="658"/>
      <c r="V37" s="658"/>
      <c r="W37" s="658"/>
      <c r="X37" s="658"/>
      <c r="Y37" s="659"/>
      <c r="Z37" s="695">
        <v>1.6</v>
      </c>
      <c r="AA37" s="695"/>
      <c r="AB37" s="695"/>
      <c r="AC37" s="695"/>
      <c r="AD37" s="696">
        <v>5635</v>
      </c>
      <c r="AE37" s="696"/>
      <c r="AF37" s="696"/>
      <c r="AG37" s="696"/>
      <c r="AH37" s="696"/>
      <c r="AI37" s="696"/>
      <c r="AJ37" s="696"/>
      <c r="AK37" s="696"/>
      <c r="AL37" s="660">
        <v>0.2</v>
      </c>
      <c r="AM37" s="661"/>
      <c r="AN37" s="661"/>
      <c r="AO37" s="697"/>
      <c r="AQ37" s="690" t="s">
        <v>337</v>
      </c>
      <c r="AR37" s="691"/>
      <c r="AS37" s="691"/>
      <c r="AT37" s="691"/>
      <c r="AU37" s="691"/>
      <c r="AV37" s="691"/>
      <c r="AW37" s="691"/>
      <c r="AX37" s="691"/>
      <c r="AY37" s="692"/>
      <c r="AZ37" s="657">
        <v>68347</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163</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158927</v>
      </c>
      <c r="CS37" s="670"/>
      <c r="CT37" s="670"/>
      <c r="CU37" s="670"/>
      <c r="CV37" s="670"/>
      <c r="CW37" s="670"/>
      <c r="CX37" s="670"/>
      <c r="CY37" s="671"/>
      <c r="CZ37" s="660">
        <v>3.8</v>
      </c>
      <c r="DA37" s="672"/>
      <c r="DB37" s="672"/>
      <c r="DC37" s="673"/>
      <c r="DD37" s="663">
        <v>151527</v>
      </c>
      <c r="DE37" s="670"/>
      <c r="DF37" s="670"/>
      <c r="DG37" s="670"/>
      <c r="DH37" s="670"/>
      <c r="DI37" s="670"/>
      <c r="DJ37" s="670"/>
      <c r="DK37" s="671"/>
      <c r="DL37" s="663">
        <v>151527</v>
      </c>
      <c r="DM37" s="670"/>
      <c r="DN37" s="670"/>
      <c r="DO37" s="670"/>
      <c r="DP37" s="670"/>
      <c r="DQ37" s="670"/>
      <c r="DR37" s="670"/>
      <c r="DS37" s="670"/>
      <c r="DT37" s="670"/>
      <c r="DU37" s="670"/>
      <c r="DV37" s="671"/>
      <c r="DW37" s="660">
        <v>6</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350086</v>
      </c>
      <c r="S38" s="658"/>
      <c r="T38" s="658"/>
      <c r="U38" s="658"/>
      <c r="V38" s="658"/>
      <c r="W38" s="658"/>
      <c r="X38" s="658"/>
      <c r="Y38" s="659"/>
      <c r="Z38" s="695">
        <v>8.1999999999999993</v>
      </c>
      <c r="AA38" s="695"/>
      <c r="AB38" s="695"/>
      <c r="AC38" s="695"/>
      <c r="AD38" s="696" t="s">
        <v>244</v>
      </c>
      <c r="AE38" s="696"/>
      <c r="AF38" s="696"/>
      <c r="AG38" s="696"/>
      <c r="AH38" s="696"/>
      <c r="AI38" s="696"/>
      <c r="AJ38" s="696"/>
      <c r="AK38" s="696"/>
      <c r="AL38" s="660" t="s">
        <v>244</v>
      </c>
      <c r="AM38" s="661"/>
      <c r="AN38" s="661"/>
      <c r="AO38" s="697"/>
      <c r="AQ38" s="690" t="s">
        <v>341</v>
      </c>
      <c r="AR38" s="691"/>
      <c r="AS38" s="691"/>
      <c r="AT38" s="691"/>
      <c r="AU38" s="691"/>
      <c r="AV38" s="691"/>
      <c r="AW38" s="691"/>
      <c r="AX38" s="691"/>
      <c r="AY38" s="692"/>
      <c r="AZ38" s="657">
        <v>49881</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173</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227573</v>
      </c>
      <c r="CS38" s="658"/>
      <c r="CT38" s="658"/>
      <c r="CU38" s="658"/>
      <c r="CV38" s="658"/>
      <c r="CW38" s="658"/>
      <c r="CX38" s="658"/>
      <c r="CY38" s="659"/>
      <c r="CZ38" s="660">
        <v>5.5</v>
      </c>
      <c r="DA38" s="672"/>
      <c r="DB38" s="672"/>
      <c r="DC38" s="673"/>
      <c r="DD38" s="663">
        <v>216003</v>
      </c>
      <c r="DE38" s="658"/>
      <c r="DF38" s="658"/>
      <c r="DG38" s="658"/>
      <c r="DH38" s="658"/>
      <c r="DI38" s="658"/>
      <c r="DJ38" s="658"/>
      <c r="DK38" s="659"/>
      <c r="DL38" s="663">
        <v>141640</v>
      </c>
      <c r="DM38" s="658"/>
      <c r="DN38" s="658"/>
      <c r="DO38" s="658"/>
      <c r="DP38" s="658"/>
      <c r="DQ38" s="658"/>
      <c r="DR38" s="658"/>
      <c r="DS38" s="658"/>
      <c r="DT38" s="658"/>
      <c r="DU38" s="658"/>
      <c r="DV38" s="659"/>
      <c r="DW38" s="660">
        <v>5.6</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244</v>
      </c>
      <c r="AE39" s="696"/>
      <c r="AF39" s="696"/>
      <c r="AG39" s="696"/>
      <c r="AH39" s="696"/>
      <c r="AI39" s="696"/>
      <c r="AJ39" s="696"/>
      <c r="AK39" s="696"/>
      <c r="AL39" s="660" t="s">
        <v>244</v>
      </c>
      <c r="AM39" s="661"/>
      <c r="AN39" s="661"/>
      <c r="AO39" s="697"/>
      <c r="AQ39" s="690" t="s">
        <v>345</v>
      </c>
      <c r="AR39" s="691"/>
      <c r="AS39" s="691"/>
      <c r="AT39" s="691"/>
      <c r="AU39" s="691"/>
      <c r="AV39" s="691"/>
      <c r="AW39" s="691"/>
      <c r="AX39" s="691"/>
      <c r="AY39" s="692"/>
      <c r="AZ39" s="657">
        <v>3838</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309</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153880</v>
      </c>
      <c r="CS39" s="670"/>
      <c r="CT39" s="670"/>
      <c r="CU39" s="670"/>
      <c r="CV39" s="670"/>
      <c r="CW39" s="670"/>
      <c r="CX39" s="670"/>
      <c r="CY39" s="671"/>
      <c r="CZ39" s="660">
        <v>3.7</v>
      </c>
      <c r="DA39" s="672"/>
      <c r="DB39" s="672"/>
      <c r="DC39" s="673"/>
      <c r="DD39" s="663">
        <v>102779</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18286</v>
      </c>
      <c r="S40" s="658"/>
      <c r="T40" s="658"/>
      <c r="U40" s="658"/>
      <c r="V40" s="658"/>
      <c r="W40" s="658"/>
      <c r="X40" s="658"/>
      <c r="Y40" s="659"/>
      <c r="Z40" s="695">
        <v>0.4</v>
      </c>
      <c r="AA40" s="695"/>
      <c r="AB40" s="695"/>
      <c r="AC40" s="695"/>
      <c r="AD40" s="696" t="s">
        <v>131</v>
      </c>
      <c r="AE40" s="696"/>
      <c r="AF40" s="696"/>
      <c r="AG40" s="696"/>
      <c r="AH40" s="696"/>
      <c r="AI40" s="696"/>
      <c r="AJ40" s="696"/>
      <c r="AK40" s="696"/>
      <c r="AL40" s="660" t="s">
        <v>244</v>
      </c>
      <c r="AM40" s="661"/>
      <c r="AN40" s="661"/>
      <c r="AO40" s="697"/>
      <c r="AQ40" s="690" t="s">
        <v>349</v>
      </c>
      <c r="AR40" s="691"/>
      <c r="AS40" s="691"/>
      <c r="AT40" s="691"/>
      <c r="AU40" s="691"/>
      <c r="AV40" s="691"/>
      <c r="AW40" s="691"/>
      <c r="AX40" s="691"/>
      <c r="AY40" s="692"/>
      <c r="AZ40" s="657" t="s">
        <v>131</v>
      </c>
      <c r="BA40" s="658"/>
      <c r="BB40" s="658"/>
      <c r="BC40" s="658"/>
      <c r="BD40" s="670"/>
      <c r="BE40" s="670"/>
      <c r="BF40" s="693"/>
      <c r="BG40" s="698" t="s">
        <v>350</v>
      </c>
      <c r="BH40" s="699"/>
      <c r="BI40" s="699"/>
      <c r="BJ40" s="699"/>
      <c r="BK40" s="699"/>
      <c r="BL40" s="219"/>
      <c r="BM40" s="655" t="s">
        <v>351</v>
      </c>
      <c r="BN40" s="655"/>
      <c r="BO40" s="655"/>
      <c r="BP40" s="655"/>
      <c r="BQ40" s="655"/>
      <c r="BR40" s="655"/>
      <c r="BS40" s="655"/>
      <c r="BT40" s="655"/>
      <c r="BU40" s="656"/>
      <c r="BV40" s="657">
        <v>111</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360</v>
      </c>
      <c r="CS40" s="658"/>
      <c r="CT40" s="658"/>
      <c r="CU40" s="658"/>
      <c r="CV40" s="658"/>
      <c r="CW40" s="658"/>
      <c r="CX40" s="658"/>
      <c r="CY40" s="659"/>
      <c r="CZ40" s="660">
        <v>0</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4259567</v>
      </c>
      <c r="S41" s="682"/>
      <c r="T41" s="682"/>
      <c r="U41" s="682"/>
      <c r="V41" s="682"/>
      <c r="W41" s="682"/>
      <c r="X41" s="682"/>
      <c r="Y41" s="685"/>
      <c r="Z41" s="686">
        <v>100</v>
      </c>
      <c r="AA41" s="686"/>
      <c r="AB41" s="686"/>
      <c r="AC41" s="686"/>
      <c r="AD41" s="687">
        <v>2526166</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25445</v>
      </c>
      <c r="BA41" s="658"/>
      <c r="BB41" s="658"/>
      <c r="BC41" s="658"/>
      <c r="BD41" s="670"/>
      <c r="BE41" s="670"/>
      <c r="BF41" s="693"/>
      <c r="BG41" s="698"/>
      <c r="BH41" s="699"/>
      <c r="BI41" s="699"/>
      <c r="BJ41" s="699"/>
      <c r="BK41" s="699"/>
      <c r="BL41" s="219"/>
      <c r="BM41" s="655" t="s">
        <v>355</v>
      </c>
      <c r="BN41" s="655"/>
      <c r="BO41" s="655"/>
      <c r="BP41" s="655"/>
      <c r="BQ41" s="655"/>
      <c r="BR41" s="655"/>
      <c r="BS41" s="655"/>
      <c r="BT41" s="655"/>
      <c r="BU41" s="656"/>
      <c r="BV41" s="657" t="s">
        <v>131</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244</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80062</v>
      </c>
      <c r="BA42" s="682"/>
      <c r="BB42" s="682"/>
      <c r="BC42" s="682"/>
      <c r="BD42" s="642"/>
      <c r="BE42" s="642"/>
      <c r="BF42" s="705"/>
      <c r="BG42" s="700"/>
      <c r="BH42" s="701"/>
      <c r="BI42" s="701"/>
      <c r="BJ42" s="701"/>
      <c r="BK42" s="701"/>
      <c r="BL42" s="220"/>
      <c r="BM42" s="639" t="s">
        <v>358</v>
      </c>
      <c r="BN42" s="639"/>
      <c r="BO42" s="639"/>
      <c r="BP42" s="639"/>
      <c r="BQ42" s="639"/>
      <c r="BR42" s="639"/>
      <c r="BS42" s="639"/>
      <c r="BT42" s="639"/>
      <c r="BU42" s="640"/>
      <c r="BV42" s="641">
        <v>291</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608989</v>
      </c>
      <c r="CS42" s="670"/>
      <c r="CT42" s="670"/>
      <c r="CU42" s="670"/>
      <c r="CV42" s="670"/>
      <c r="CW42" s="670"/>
      <c r="CX42" s="670"/>
      <c r="CY42" s="671"/>
      <c r="CZ42" s="660">
        <v>14.6</v>
      </c>
      <c r="DA42" s="672"/>
      <c r="DB42" s="672"/>
      <c r="DC42" s="673"/>
      <c r="DD42" s="663">
        <v>159804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360</v>
      </c>
      <c r="CD43" s="654" t="s">
        <v>361</v>
      </c>
      <c r="CE43" s="655"/>
      <c r="CF43" s="655"/>
      <c r="CG43" s="655"/>
      <c r="CH43" s="655"/>
      <c r="CI43" s="655"/>
      <c r="CJ43" s="655"/>
      <c r="CK43" s="655"/>
      <c r="CL43" s="655"/>
      <c r="CM43" s="655"/>
      <c r="CN43" s="655"/>
      <c r="CO43" s="655"/>
      <c r="CP43" s="655"/>
      <c r="CQ43" s="656"/>
      <c r="CR43" s="657">
        <v>10830</v>
      </c>
      <c r="CS43" s="670"/>
      <c r="CT43" s="670"/>
      <c r="CU43" s="670"/>
      <c r="CV43" s="670"/>
      <c r="CW43" s="670"/>
      <c r="CX43" s="670"/>
      <c r="CY43" s="671"/>
      <c r="CZ43" s="660">
        <v>0.3</v>
      </c>
      <c r="DA43" s="672"/>
      <c r="DB43" s="672"/>
      <c r="DC43" s="673"/>
      <c r="DD43" s="663">
        <v>10830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608989</v>
      </c>
      <c r="CS44" s="658"/>
      <c r="CT44" s="658"/>
      <c r="CU44" s="658"/>
      <c r="CV44" s="658"/>
      <c r="CW44" s="658"/>
      <c r="CX44" s="658"/>
      <c r="CY44" s="659"/>
      <c r="CZ44" s="660">
        <v>14.6</v>
      </c>
      <c r="DA44" s="661"/>
      <c r="DB44" s="661"/>
      <c r="DC44" s="662"/>
      <c r="DD44" s="663">
        <v>159804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243781</v>
      </c>
      <c r="CS45" s="670"/>
      <c r="CT45" s="670"/>
      <c r="CU45" s="670"/>
      <c r="CV45" s="670"/>
      <c r="CW45" s="670"/>
      <c r="CX45" s="670"/>
      <c r="CY45" s="671"/>
      <c r="CZ45" s="660">
        <v>5.8</v>
      </c>
      <c r="DA45" s="672"/>
      <c r="DB45" s="672"/>
      <c r="DC45" s="673"/>
      <c r="DD45" s="663">
        <v>21377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366</v>
      </c>
      <c r="CG46" s="655"/>
      <c r="CH46" s="655"/>
      <c r="CI46" s="655"/>
      <c r="CJ46" s="655"/>
      <c r="CK46" s="655"/>
      <c r="CL46" s="655"/>
      <c r="CM46" s="655"/>
      <c r="CN46" s="655"/>
      <c r="CO46" s="655"/>
      <c r="CP46" s="655"/>
      <c r="CQ46" s="656"/>
      <c r="CR46" s="657">
        <v>311208</v>
      </c>
      <c r="CS46" s="658"/>
      <c r="CT46" s="658"/>
      <c r="CU46" s="658"/>
      <c r="CV46" s="658"/>
      <c r="CW46" s="658"/>
      <c r="CX46" s="658"/>
      <c r="CY46" s="659"/>
      <c r="CZ46" s="660">
        <v>7.5</v>
      </c>
      <c r="DA46" s="661"/>
      <c r="DB46" s="661"/>
      <c r="DC46" s="662"/>
      <c r="DD46" s="663">
        <v>134149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367</v>
      </c>
      <c r="CG47" s="655"/>
      <c r="CH47" s="655"/>
      <c r="CI47" s="655"/>
      <c r="CJ47" s="655"/>
      <c r="CK47" s="655"/>
      <c r="CL47" s="655"/>
      <c r="CM47" s="655"/>
      <c r="CN47" s="655"/>
      <c r="CO47" s="655"/>
      <c r="CP47" s="655"/>
      <c r="CQ47" s="656"/>
      <c r="CR47" s="657" t="s">
        <v>131</v>
      </c>
      <c r="CS47" s="670"/>
      <c r="CT47" s="670"/>
      <c r="CU47" s="670"/>
      <c r="CV47" s="670"/>
      <c r="CW47" s="670"/>
      <c r="CX47" s="670"/>
      <c r="CY47" s="671"/>
      <c r="CZ47" s="660" t="s">
        <v>131</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368</v>
      </c>
      <c r="CG48" s="655"/>
      <c r="CH48" s="655"/>
      <c r="CI48" s="655"/>
      <c r="CJ48" s="655"/>
      <c r="CK48" s="655"/>
      <c r="CL48" s="655"/>
      <c r="CM48" s="655"/>
      <c r="CN48" s="655"/>
      <c r="CO48" s="655"/>
      <c r="CP48" s="655"/>
      <c r="CQ48" s="656"/>
      <c r="CR48" s="657" t="s">
        <v>244</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369</v>
      </c>
      <c r="CE49" s="639"/>
      <c r="CF49" s="639"/>
      <c r="CG49" s="639"/>
      <c r="CH49" s="639"/>
      <c r="CI49" s="639"/>
      <c r="CJ49" s="639"/>
      <c r="CK49" s="639"/>
      <c r="CL49" s="639"/>
      <c r="CM49" s="639"/>
      <c r="CN49" s="639"/>
      <c r="CO49" s="639"/>
      <c r="CP49" s="639"/>
      <c r="CQ49" s="640"/>
      <c r="CR49" s="641">
        <v>4175016</v>
      </c>
      <c r="CS49" s="642"/>
      <c r="CT49" s="642"/>
      <c r="CU49" s="642"/>
      <c r="CV49" s="642"/>
      <c r="CW49" s="642"/>
      <c r="CX49" s="642"/>
      <c r="CY49" s="643"/>
      <c r="CZ49" s="644">
        <v>100</v>
      </c>
      <c r="DA49" s="645"/>
      <c r="DB49" s="645"/>
      <c r="DC49" s="646"/>
      <c r="DD49" s="647">
        <v>2926242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8TEt3xVMY/rOOG4JamqcRNbiKpG/Ba8S27BYs0bF+VE14UDx8tY/GYA5HdcOfYSlL2ALpreTIAh8lV91hprQ==" saltValue="cjY2hrdEXrm9uDiLaB6R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4" t="s">
        <v>370</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5" t="s">
        <v>371</v>
      </c>
      <c r="DK2" s="1126"/>
      <c r="DL2" s="1126"/>
      <c r="DM2" s="1126"/>
      <c r="DN2" s="1126"/>
      <c r="DO2" s="1127"/>
      <c r="DP2" s="224"/>
      <c r="DQ2" s="1125" t="s">
        <v>372</v>
      </c>
      <c r="DR2" s="1126"/>
      <c r="DS2" s="1126"/>
      <c r="DT2" s="1126"/>
      <c r="DU2" s="1126"/>
      <c r="DV2" s="1126"/>
      <c r="DW2" s="1126"/>
      <c r="DX2" s="1126"/>
      <c r="DY2" s="1126"/>
      <c r="DZ2" s="112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6" t="s">
        <v>373</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28"/>
      <c r="BA4" s="228"/>
      <c r="BB4" s="228"/>
      <c r="BC4" s="228"/>
      <c r="BD4" s="228"/>
      <c r="BE4" s="229"/>
      <c r="BF4" s="229"/>
      <c r="BG4" s="229"/>
      <c r="BH4" s="229"/>
      <c r="BI4" s="229"/>
      <c r="BJ4" s="229"/>
      <c r="BK4" s="229"/>
      <c r="BL4" s="229"/>
      <c r="BM4" s="229"/>
      <c r="BN4" s="229"/>
      <c r="BO4" s="229"/>
      <c r="BP4" s="229"/>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28"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28"/>
      <c r="BA5" s="228"/>
      <c r="BB5" s="228"/>
      <c r="BC5" s="228"/>
      <c r="BD5" s="228"/>
      <c r="BE5" s="229"/>
      <c r="BF5" s="229"/>
      <c r="BG5" s="229"/>
      <c r="BH5" s="229"/>
      <c r="BI5" s="229"/>
      <c r="BJ5" s="229"/>
      <c r="BK5" s="229"/>
      <c r="BL5" s="229"/>
      <c r="BM5" s="229"/>
      <c r="BN5" s="229"/>
      <c r="BO5" s="229"/>
      <c r="BP5" s="229"/>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18" t="s">
        <v>389</v>
      </c>
      <c r="DH5" s="1119"/>
      <c r="DI5" s="1119"/>
      <c r="DJ5" s="1119"/>
      <c r="DK5" s="1120"/>
      <c r="DL5" s="1118" t="s">
        <v>390</v>
      </c>
      <c r="DM5" s="1119"/>
      <c r="DN5" s="1119"/>
      <c r="DO5" s="1119"/>
      <c r="DP5" s="1120"/>
      <c r="DQ5" s="1037" t="s">
        <v>391</v>
      </c>
      <c r="DR5" s="1038"/>
      <c r="DS5" s="1038"/>
      <c r="DT5" s="1038"/>
      <c r="DU5" s="1039"/>
      <c r="DV5" s="1037" t="s">
        <v>382</v>
      </c>
      <c r="DW5" s="1038"/>
      <c r="DX5" s="1038"/>
      <c r="DY5" s="1038"/>
      <c r="DZ5" s="1051"/>
      <c r="EA5" s="230"/>
    </row>
    <row r="6" spans="1:131" s="23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29"/>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1"/>
      <c r="DH6" s="1122"/>
      <c r="DI6" s="1122"/>
      <c r="DJ6" s="1122"/>
      <c r="DK6" s="1123"/>
      <c r="DL6" s="1121"/>
      <c r="DM6" s="1122"/>
      <c r="DN6" s="1122"/>
      <c r="DO6" s="1122"/>
      <c r="DP6" s="1123"/>
      <c r="DQ6" s="1040"/>
      <c r="DR6" s="1041"/>
      <c r="DS6" s="1041"/>
      <c r="DT6" s="1041"/>
      <c r="DU6" s="1042"/>
      <c r="DV6" s="1040"/>
      <c r="DW6" s="1041"/>
      <c r="DX6" s="1041"/>
      <c r="DY6" s="1041"/>
      <c r="DZ6" s="1052"/>
      <c r="EA6" s="230"/>
    </row>
    <row r="7" spans="1:131" s="231" customFormat="1" ht="26.25" customHeight="1" thickTop="1" x14ac:dyDescent="0.15">
      <c r="A7" s="232">
        <v>1</v>
      </c>
      <c r="B7" s="1084" t="s">
        <v>392</v>
      </c>
      <c r="C7" s="1085"/>
      <c r="D7" s="1085"/>
      <c r="E7" s="1085"/>
      <c r="F7" s="1085"/>
      <c r="G7" s="1085"/>
      <c r="H7" s="1085"/>
      <c r="I7" s="1085"/>
      <c r="J7" s="1085"/>
      <c r="K7" s="1085"/>
      <c r="L7" s="1085"/>
      <c r="M7" s="1085"/>
      <c r="N7" s="1085"/>
      <c r="O7" s="1085"/>
      <c r="P7" s="1086"/>
      <c r="Q7" s="1136">
        <v>4268</v>
      </c>
      <c r="R7" s="1137"/>
      <c r="S7" s="1137"/>
      <c r="T7" s="1137"/>
      <c r="U7" s="1137"/>
      <c r="V7" s="1137">
        <v>4183</v>
      </c>
      <c r="W7" s="1137"/>
      <c r="X7" s="1137"/>
      <c r="Y7" s="1137"/>
      <c r="Z7" s="1137"/>
      <c r="AA7" s="1137">
        <v>85</v>
      </c>
      <c r="AB7" s="1137"/>
      <c r="AC7" s="1137"/>
      <c r="AD7" s="1137"/>
      <c r="AE7" s="1138"/>
      <c r="AF7" s="1139">
        <v>85</v>
      </c>
      <c r="AG7" s="1140"/>
      <c r="AH7" s="1140"/>
      <c r="AI7" s="1140"/>
      <c r="AJ7" s="1141"/>
      <c r="AK7" s="1142">
        <v>18</v>
      </c>
      <c r="AL7" s="1143"/>
      <c r="AM7" s="1143"/>
      <c r="AN7" s="1143"/>
      <c r="AO7" s="1143"/>
      <c r="AP7" s="1143">
        <v>4863</v>
      </c>
      <c r="AQ7" s="1143"/>
      <c r="AR7" s="1143"/>
      <c r="AS7" s="1143"/>
      <c r="AT7" s="1143"/>
      <c r="AU7" s="1144"/>
      <c r="AV7" s="1144"/>
      <c r="AW7" s="1144"/>
      <c r="AX7" s="1144"/>
      <c r="AY7" s="1145"/>
      <c r="AZ7" s="228"/>
      <c r="BA7" s="228"/>
      <c r="BB7" s="228"/>
      <c r="BC7" s="228"/>
      <c r="BD7" s="228"/>
      <c r="BE7" s="229"/>
      <c r="BF7" s="229"/>
      <c r="BG7" s="229"/>
      <c r="BH7" s="229"/>
      <c r="BI7" s="229"/>
      <c r="BJ7" s="229"/>
      <c r="BK7" s="229"/>
      <c r="BL7" s="229"/>
      <c r="BM7" s="229"/>
      <c r="BN7" s="229"/>
      <c r="BO7" s="229"/>
      <c r="BP7" s="229"/>
      <c r="BQ7" s="232">
        <v>1</v>
      </c>
      <c r="BR7" s="233"/>
      <c r="BS7" s="1133" t="s">
        <v>578</v>
      </c>
      <c r="BT7" s="1134"/>
      <c r="BU7" s="1134"/>
      <c r="BV7" s="1134"/>
      <c r="BW7" s="1134"/>
      <c r="BX7" s="1134"/>
      <c r="BY7" s="1134"/>
      <c r="BZ7" s="1134"/>
      <c r="CA7" s="1134"/>
      <c r="CB7" s="1134"/>
      <c r="CC7" s="1134"/>
      <c r="CD7" s="1134"/>
      <c r="CE7" s="1134"/>
      <c r="CF7" s="1134"/>
      <c r="CG7" s="1146"/>
      <c r="CH7" s="1130">
        <v>2</v>
      </c>
      <c r="CI7" s="1131"/>
      <c r="CJ7" s="1131"/>
      <c r="CK7" s="1131"/>
      <c r="CL7" s="1132"/>
      <c r="CM7" s="1130">
        <v>97</v>
      </c>
      <c r="CN7" s="1131"/>
      <c r="CO7" s="1131"/>
      <c r="CP7" s="1131"/>
      <c r="CQ7" s="1132"/>
      <c r="CR7" s="1130">
        <v>6</v>
      </c>
      <c r="CS7" s="1131"/>
      <c r="CT7" s="1131"/>
      <c r="CU7" s="1131"/>
      <c r="CV7" s="1132"/>
      <c r="CW7" s="1130">
        <v>36</v>
      </c>
      <c r="CX7" s="1131"/>
      <c r="CY7" s="1131"/>
      <c r="CZ7" s="1131"/>
      <c r="DA7" s="1132"/>
      <c r="DB7" s="1130" t="s">
        <v>579</v>
      </c>
      <c r="DC7" s="1131"/>
      <c r="DD7" s="1131"/>
      <c r="DE7" s="1131"/>
      <c r="DF7" s="1132"/>
      <c r="DG7" s="1130" t="s">
        <v>579</v>
      </c>
      <c r="DH7" s="1131"/>
      <c r="DI7" s="1131"/>
      <c r="DJ7" s="1131"/>
      <c r="DK7" s="1132"/>
      <c r="DL7" s="1130" t="s">
        <v>579</v>
      </c>
      <c r="DM7" s="1131"/>
      <c r="DN7" s="1131"/>
      <c r="DO7" s="1131"/>
      <c r="DP7" s="1132"/>
      <c r="DQ7" s="1130" t="s">
        <v>579</v>
      </c>
      <c r="DR7" s="1131"/>
      <c r="DS7" s="1131"/>
      <c r="DT7" s="1131"/>
      <c r="DU7" s="1132"/>
      <c r="DV7" s="1133"/>
      <c r="DW7" s="1134"/>
      <c r="DX7" s="1134"/>
      <c r="DY7" s="1134"/>
      <c r="DZ7" s="1135"/>
      <c r="EA7" s="230"/>
    </row>
    <row r="8" spans="1:131" s="231" customFormat="1" ht="26.25" customHeight="1" x14ac:dyDescent="0.15">
      <c r="A8" s="234">
        <v>2</v>
      </c>
      <c r="B8" s="1067" t="s">
        <v>393</v>
      </c>
      <c r="C8" s="1068"/>
      <c r="D8" s="1068"/>
      <c r="E8" s="1068"/>
      <c r="F8" s="1068"/>
      <c r="G8" s="1068"/>
      <c r="H8" s="1068"/>
      <c r="I8" s="1068"/>
      <c r="J8" s="1068"/>
      <c r="K8" s="1068"/>
      <c r="L8" s="1068"/>
      <c r="M8" s="1068"/>
      <c r="N8" s="1068"/>
      <c r="O8" s="1068"/>
      <c r="P8" s="1069"/>
      <c r="Q8" s="1075">
        <v>2</v>
      </c>
      <c r="R8" s="1076"/>
      <c r="S8" s="1076"/>
      <c r="T8" s="1076"/>
      <c r="U8" s="1076"/>
      <c r="V8" s="1076">
        <v>2</v>
      </c>
      <c r="W8" s="1076"/>
      <c r="X8" s="1076"/>
      <c r="Y8" s="1076"/>
      <c r="Z8" s="1076"/>
      <c r="AA8" s="1076">
        <v>0</v>
      </c>
      <c r="AB8" s="1076"/>
      <c r="AC8" s="1076"/>
      <c r="AD8" s="1076"/>
      <c r="AE8" s="1077"/>
      <c r="AF8" s="1072" t="s">
        <v>131</v>
      </c>
      <c r="AG8" s="1073"/>
      <c r="AH8" s="1073"/>
      <c r="AI8" s="1073"/>
      <c r="AJ8" s="1074"/>
      <c r="AK8" s="1114" t="s">
        <v>572</v>
      </c>
      <c r="AL8" s="1115"/>
      <c r="AM8" s="1115"/>
      <c r="AN8" s="1115"/>
      <c r="AO8" s="1115"/>
      <c r="AP8" s="1115" t="s">
        <v>572</v>
      </c>
      <c r="AQ8" s="1115"/>
      <c r="AR8" s="1115"/>
      <c r="AS8" s="1115"/>
      <c r="AT8" s="1115"/>
      <c r="AU8" s="1116"/>
      <c r="AV8" s="1116"/>
      <c r="AW8" s="1116"/>
      <c r="AX8" s="1116"/>
      <c r="AY8" s="1117"/>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x14ac:dyDescent="0.15">
      <c r="A9" s="234">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4"/>
      <c r="AL9" s="1115"/>
      <c r="AM9" s="1115"/>
      <c r="AN9" s="1115"/>
      <c r="AO9" s="1115"/>
      <c r="AP9" s="1115"/>
      <c r="AQ9" s="1115"/>
      <c r="AR9" s="1115"/>
      <c r="AS9" s="1115"/>
      <c r="AT9" s="1115"/>
      <c r="AU9" s="1116"/>
      <c r="AV9" s="1116"/>
      <c r="AW9" s="1116"/>
      <c r="AX9" s="1116"/>
      <c r="AY9" s="1117"/>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15">
      <c r="A10" s="234">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4"/>
      <c r="AL10" s="1115"/>
      <c r="AM10" s="1115"/>
      <c r="AN10" s="1115"/>
      <c r="AO10" s="1115"/>
      <c r="AP10" s="1115"/>
      <c r="AQ10" s="1115"/>
      <c r="AR10" s="1115"/>
      <c r="AS10" s="1115"/>
      <c r="AT10" s="1115"/>
      <c r="AU10" s="1116"/>
      <c r="AV10" s="1116"/>
      <c r="AW10" s="1116"/>
      <c r="AX10" s="1116"/>
      <c r="AY10" s="1117"/>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15">
      <c r="A11" s="234">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4"/>
      <c r="AL11" s="1115"/>
      <c r="AM11" s="1115"/>
      <c r="AN11" s="1115"/>
      <c r="AO11" s="1115"/>
      <c r="AP11" s="1115"/>
      <c r="AQ11" s="1115"/>
      <c r="AR11" s="1115"/>
      <c r="AS11" s="1115"/>
      <c r="AT11" s="1115"/>
      <c r="AU11" s="1116"/>
      <c r="AV11" s="1116"/>
      <c r="AW11" s="1116"/>
      <c r="AX11" s="1116"/>
      <c r="AY11" s="1117"/>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15">
      <c r="A12" s="234">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4"/>
      <c r="AL12" s="1115"/>
      <c r="AM12" s="1115"/>
      <c r="AN12" s="1115"/>
      <c r="AO12" s="1115"/>
      <c r="AP12" s="1115"/>
      <c r="AQ12" s="1115"/>
      <c r="AR12" s="1115"/>
      <c r="AS12" s="1115"/>
      <c r="AT12" s="1115"/>
      <c r="AU12" s="1116"/>
      <c r="AV12" s="1116"/>
      <c r="AW12" s="1116"/>
      <c r="AX12" s="1116"/>
      <c r="AY12" s="1117"/>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15">
      <c r="A13" s="234">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4"/>
      <c r="AL13" s="1115"/>
      <c r="AM13" s="1115"/>
      <c r="AN13" s="1115"/>
      <c r="AO13" s="1115"/>
      <c r="AP13" s="1115"/>
      <c r="AQ13" s="1115"/>
      <c r="AR13" s="1115"/>
      <c r="AS13" s="1115"/>
      <c r="AT13" s="1115"/>
      <c r="AU13" s="1116"/>
      <c r="AV13" s="1116"/>
      <c r="AW13" s="1116"/>
      <c r="AX13" s="1116"/>
      <c r="AY13" s="1117"/>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15">
      <c r="A14" s="234">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4"/>
      <c r="AL14" s="1115"/>
      <c r="AM14" s="1115"/>
      <c r="AN14" s="1115"/>
      <c r="AO14" s="1115"/>
      <c r="AP14" s="1115"/>
      <c r="AQ14" s="1115"/>
      <c r="AR14" s="1115"/>
      <c r="AS14" s="1115"/>
      <c r="AT14" s="1115"/>
      <c r="AU14" s="1116"/>
      <c r="AV14" s="1116"/>
      <c r="AW14" s="1116"/>
      <c r="AX14" s="1116"/>
      <c r="AY14" s="1117"/>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15">
      <c r="A15" s="234">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4"/>
      <c r="AL15" s="1115"/>
      <c r="AM15" s="1115"/>
      <c r="AN15" s="1115"/>
      <c r="AO15" s="1115"/>
      <c r="AP15" s="1115"/>
      <c r="AQ15" s="1115"/>
      <c r="AR15" s="1115"/>
      <c r="AS15" s="1115"/>
      <c r="AT15" s="1115"/>
      <c r="AU15" s="1116"/>
      <c r="AV15" s="1116"/>
      <c r="AW15" s="1116"/>
      <c r="AX15" s="1116"/>
      <c r="AY15" s="1117"/>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15">
      <c r="A16" s="234">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4"/>
      <c r="AL16" s="1115"/>
      <c r="AM16" s="1115"/>
      <c r="AN16" s="1115"/>
      <c r="AO16" s="1115"/>
      <c r="AP16" s="1115"/>
      <c r="AQ16" s="1115"/>
      <c r="AR16" s="1115"/>
      <c r="AS16" s="1115"/>
      <c r="AT16" s="1115"/>
      <c r="AU16" s="1116"/>
      <c r="AV16" s="1116"/>
      <c r="AW16" s="1116"/>
      <c r="AX16" s="1116"/>
      <c r="AY16" s="1117"/>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15">
      <c r="A17" s="234">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4"/>
      <c r="AL17" s="1115"/>
      <c r="AM17" s="1115"/>
      <c r="AN17" s="1115"/>
      <c r="AO17" s="1115"/>
      <c r="AP17" s="1115"/>
      <c r="AQ17" s="1115"/>
      <c r="AR17" s="1115"/>
      <c r="AS17" s="1115"/>
      <c r="AT17" s="1115"/>
      <c r="AU17" s="1116"/>
      <c r="AV17" s="1116"/>
      <c r="AW17" s="1116"/>
      <c r="AX17" s="1116"/>
      <c r="AY17" s="1117"/>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15">
      <c r="A18" s="234">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4"/>
      <c r="AL18" s="1115"/>
      <c r="AM18" s="1115"/>
      <c r="AN18" s="1115"/>
      <c r="AO18" s="1115"/>
      <c r="AP18" s="1115"/>
      <c r="AQ18" s="1115"/>
      <c r="AR18" s="1115"/>
      <c r="AS18" s="1115"/>
      <c r="AT18" s="1115"/>
      <c r="AU18" s="1116"/>
      <c r="AV18" s="1116"/>
      <c r="AW18" s="1116"/>
      <c r="AX18" s="1116"/>
      <c r="AY18" s="1117"/>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15">
      <c r="A19" s="234">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4"/>
      <c r="AL19" s="1115"/>
      <c r="AM19" s="1115"/>
      <c r="AN19" s="1115"/>
      <c r="AO19" s="1115"/>
      <c r="AP19" s="1115"/>
      <c r="AQ19" s="1115"/>
      <c r="AR19" s="1115"/>
      <c r="AS19" s="1115"/>
      <c r="AT19" s="1115"/>
      <c r="AU19" s="1116"/>
      <c r="AV19" s="1116"/>
      <c r="AW19" s="1116"/>
      <c r="AX19" s="1116"/>
      <c r="AY19" s="1117"/>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15">
      <c r="A20" s="234">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4"/>
      <c r="AL20" s="1115"/>
      <c r="AM20" s="1115"/>
      <c r="AN20" s="1115"/>
      <c r="AO20" s="1115"/>
      <c r="AP20" s="1115"/>
      <c r="AQ20" s="1115"/>
      <c r="AR20" s="1115"/>
      <c r="AS20" s="1115"/>
      <c r="AT20" s="1115"/>
      <c r="AU20" s="1116"/>
      <c r="AV20" s="1116"/>
      <c r="AW20" s="1116"/>
      <c r="AX20" s="1116"/>
      <c r="AY20" s="1117"/>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
      <c r="A21" s="234">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4"/>
      <c r="AL21" s="1115"/>
      <c r="AM21" s="1115"/>
      <c r="AN21" s="1115"/>
      <c r="AO21" s="1115"/>
      <c r="AP21" s="1115"/>
      <c r="AQ21" s="1115"/>
      <c r="AR21" s="1115"/>
      <c r="AS21" s="1115"/>
      <c r="AT21" s="1115"/>
      <c r="AU21" s="1116"/>
      <c r="AV21" s="1116"/>
      <c r="AW21" s="1116"/>
      <c r="AX21" s="1116"/>
      <c r="AY21" s="1117"/>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15">
      <c r="A22" s="234">
        <v>16</v>
      </c>
      <c r="B22" s="1067"/>
      <c r="C22" s="1068"/>
      <c r="D22" s="1068"/>
      <c r="E22" s="1068"/>
      <c r="F22" s="1068"/>
      <c r="G22" s="1068"/>
      <c r="H22" s="1068"/>
      <c r="I22" s="1068"/>
      <c r="J22" s="1068"/>
      <c r="K22" s="1068"/>
      <c r="L22" s="1068"/>
      <c r="M22" s="1068"/>
      <c r="N22" s="1068"/>
      <c r="O22" s="1068"/>
      <c r="P22" s="1069"/>
      <c r="Q22" s="1107"/>
      <c r="R22" s="1108"/>
      <c r="S22" s="1108"/>
      <c r="T22" s="1108"/>
      <c r="U22" s="1108"/>
      <c r="V22" s="1108"/>
      <c r="W22" s="1108"/>
      <c r="X22" s="1108"/>
      <c r="Y22" s="1108"/>
      <c r="Z22" s="1108"/>
      <c r="AA22" s="1108"/>
      <c r="AB22" s="1108"/>
      <c r="AC22" s="1108"/>
      <c r="AD22" s="1108"/>
      <c r="AE22" s="1109"/>
      <c r="AF22" s="1072"/>
      <c r="AG22" s="1073"/>
      <c r="AH22" s="1073"/>
      <c r="AI22" s="1073"/>
      <c r="AJ22" s="1074"/>
      <c r="AK22" s="1110"/>
      <c r="AL22" s="1111"/>
      <c r="AM22" s="1111"/>
      <c r="AN22" s="1111"/>
      <c r="AO22" s="1111"/>
      <c r="AP22" s="1111"/>
      <c r="AQ22" s="1111"/>
      <c r="AR22" s="1111"/>
      <c r="AS22" s="1111"/>
      <c r="AT22" s="1111"/>
      <c r="AU22" s="1112"/>
      <c r="AV22" s="1112"/>
      <c r="AW22" s="1112"/>
      <c r="AX22" s="1112"/>
      <c r="AY22" s="1113"/>
      <c r="AZ22" s="1065" t="s">
        <v>394</v>
      </c>
      <c r="BA22" s="1065"/>
      <c r="BB22" s="1065"/>
      <c r="BC22" s="1065"/>
      <c r="BD22" s="1066"/>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
      <c r="A23" s="236" t="s">
        <v>395</v>
      </c>
      <c r="B23" s="973" t="s">
        <v>396</v>
      </c>
      <c r="C23" s="974"/>
      <c r="D23" s="974"/>
      <c r="E23" s="974"/>
      <c r="F23" s="974"/>
      <c r="G23" s="974"/>
      <c r="H23" s="974"/>
      <c r="I23" s="974"/>
      <c r="J23" s="974"/>
      <c r="K23" s="974"/>
      <c r="L23" s="974"/>
      <c r="M23" s="974"/>
      <c r="N23" s="974"/>
      <c r="O23" s="974"/>
      <c r="P23" s="984"/>
      <c r="Q23" s="1103">
        <f>IF(SUM(Q7:U22)=0,"-",SUM(Q7:U22))</f>
        <v>4270</v>
      </c>
      <c r="R23" s="988"/>
      <c r="S23" s="988"/>
      <c r="T23" s="988"/>
      <c r="U23" s="988"/>
      <c r="V23" s="988">
        <f t="shared" ref="V23" si="0">IF(SUM(V7:Z22)=0,"-",SUM(V7:Z22))</f>
        <v>4185</v>
      </c>
      <c r="W23" s="988"/>
      <c r="X23" s="988"/>
      <c r="Y23" s="988"/>
      <c r="Z23" s="988"/>
      <c r="AA23" s="988">
        <f t="shared" ref="AA23" si="1">IF(SUM(AA7:AE22)=0,"-",SUM(AA7:AE22))</f>
        <v>85</v>
      </c>
      <c r="AB23" s="988"/>
      <c r="AC23" s="988"/>
      <c r="AD23" s="988"/>
      <c r="AE23" s="1104"/>
      <c r="AF23" s="1105">
        <f t="shared" ref="AF23" si="2">IF(SUM(AF7:AJ22)=0,"-",SUM(AF7:AJ22))</f>
        <v>85</v>
      </c>
      <c r="AG23" s="988"/>
      <c r="AH23" s="988"/>
      <c r="AI23" s="988"/>
      <c r="AJ23" s="1106"/>
      <c r="AK23" s="1060"/>
      <c r="AL23" s="999"/>
      <c r="AM23" s="999"/>
      <c r="AN23" s="999"/>
      <c r="AO23" s="999"/>
      <c r="AP23" s="988">
        <f t="shared" ref="AP23" si="3">IF(SUM(AP7:AT22)=0,"-",SUM(AP7:AT22))</f>
        <v>4863</v>
      </c>
      <c r="AQ23" s="988"/>
      <c r="AR23" s="988"/>
      <c r="AS23" s="988"/>
      <c r="AT23" s="988"/>
      <c r="AU23" s="1098"/>
      <c r="AV23" s="1098"/>
      <c r="AW23" s="1098"/>
      <c r="AX23" s="1098"/>
      <c r="AY23" s="1099"/>
      <c r="AZ23" s="1100" t="s">
        <v>131</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15">
      <c r="A24" s="1097" t="s">
        <v>397</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
      <c r="A25" s="1096" t="s">
        <v>398</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2" t="s">
        <v>402</v>
      </c>
      <c r="AG26" s="1044"/>
      <c r="AH26" s="1044"/>
      <c r="AI26" s="1044"/>
      <c r="AJ26" s="1093"/>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4"/>
      <c r="AG27" s="1047"/>
      <c r="AH27" s="1047"/>
      <c r="AI27" s="1047"/>
      <c r="AJ27" s="1095"/>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15">
      <c r="A28" s="238">
        <v>1</v>
      </c>
      <c r="B28" s="1084" t="s">
        <v>407</v>
      </c>
      <c r="C28" s="1085"/>
      <c r="D28" s="1085"/>
      <c r="E28" s="1085"/>
      <c r="F28" s="1085"/>
      <c r="G28" s="1085"/>
      <c r="H28" s="1085"/>
      <c r="I28" s="1085"/>
      <c r="J28" s="1085"/>
      <c r="K28" s="1085"/>
      <c r="L28" s="1085"/>
      <c r="M28" s="1085"/>
      <c r="N28" s="1085"/>
      <c r="O28" s="1085"/>
      <c r="P28" s="1086"/>
      <c r="Q28" s="1087">
        <v>153</v>
      </c>
      <c r="R28" s="1088"/>
      <c r="S28" s="1088"/>
      <c r="T28" s="1088"/>
      <c r="U28" s="1088"/>
      <c r="V28" s="1088">
        <v>152</v>
      </c>
      <c r="W28" s="1088"/>
      <c r="X28" s="1088"/>
      <c r="Y28" s="1088"/>
      <c r="Z28" s="1088"/>
      <c r="AA28" s="1088">
        <v>1</v>
      </c>
      <c r="AB28" s="1088"/>
      <c r="AC28" s="1088"/>
      <c r="AD28" s="1088"/>
      <c r="AE28" s="1089"/>
      <c r="AF28" s="1090">
        <v>1</v>
      </c>
      <c r="AG28" s="1088"/>
      <c r="AH28" s="1088"/>
      <c r="AI28" s="1088"/>
      <c r="AJ28" s="1091"/>
      <c r="AK28" s="1079">
        <v>159</v>
      </c>
      <c r="AL28" s="1080"/>
      <c r="AM28" s="1080"/>
      <c r="AN28" s="1080"/>
      <c r="AO28" s="1080"/>
      <c r="AP28" s="1080" t="s">
        <v>572</v>
      </c>
      <c r="AQ28" s="1080"/>
      <c r="AR28" s="1080"/>
      <c r="AS28" s="1080"/>
      <c r="AT28" s="1080"/>
      <c r="AU28" s="1080" t="s">
        <v>572</v>
      </c>
      <c r="AV28" s="1080"/>
      <c r="AW28" s="1080"/>
      <c r="AX28" s="1080"/>
      <c r="AY28" s="1080"/>
      <c r="AZ28" s="1081" t="s">
        <v>572</v>
      </c>
      <c r="BA28" s="1081"/>
      <c r="BB28" s="1081"/>
      <c r="BC28" s="1081"/>
      <c r="BD28" s="1081"/>
      <c r="BE28" s="1082"/>
      <c r="BF28" s="1082"/>
      <c r="BG28" s="1082"/>
      <c r="BH28" s="1082"/>
      <c r="BI28" s="1083"/>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15">
      <c r="A29" s="238">
        <v>2</v>
      </c>
      <c r="B29" s="1067" t="s">
        <v>408</v>
      </c>
      <c r="C29" s="1068"/>
      <c r="D29" s="1068"/>
      <c r="E29" s="1068"/>
      <c r="F29" s="1068"/>
      <c r="G29" s="1068"/>
      <c r="H29" s="1068"/>
      <c r="I29" s="1068"/>
      <c r="J29" s="1068"/>
      <c r="K29" s="1068"/>
      <c r="L29" s="1068"/>
      <c r="M29" s="1068"/>
      <c r="N29" s="1068"/>
      <c r="O29" s="1068"/>
      <c r="P29" s="1069"/>
      <c r="Q29" s="1075">
        <v>194</v>
      </c>
      <c r="R29" s="1076"/>
      <c r="S29" s="1076"/>
      <c r="T29" s="1076"/>
      <c r="U29" s="1076"/>
      <c r="V29" s="1076">
        <v>191</v>
      </c>
      <c r="W29" s="1076"/>
      <c r="X29" s="1076"/>
      <c r="Y29" s="1076"/>
      <c r="Z29" s="1076"/>
      <c r="AA29" s="1076">
        <v>3</v>
      </c>
      <c r="AB29" s="1076"/>
      <c r="AC29" s="1076"/>
      <c r="AD29" s="1076"/>
      <c r="AE29" s="1077"/>
      <c r="AF29" s="1072">
        <v>0</v>
      </c>
      <c r="AG29" s="1073"/>
      <c r="AH29" s="1073"/>
      <c r="AI29" s="1073"/>
      <c r="AJ29" s="1074"/>
      <c r="AK29" s="1016">
        <v>32</v>
      </c>
      <c r="AL29" s="1007"/>
      <c r="AM29" s="1007"/>
      <c r="AN29" s="1007"/>
      <c r="AO29" s="1007"/>
      <c r="AP29" s="1007" t="s">
        <v>572</v>
      </c>
      <c r="AQ29" s="1007"/>
      <c r="AR29" s="1007"/>
      <c r="AS29" s="1007"/>
      <c r="AT29" s="1007"/>
      <c r="AU29" s="1007" t="s">
        <v>572</v>
      </c>
      <c r="AV29" s="1007"/>
      <c r="AW29" s="1007"/>
      <c r="AX29" s="1007"/>
      <c r="AY29" s="1007"/>
      <c r="AZ29" s="1078" t="s">
        <v>572</v>
      </c>
      <c r="BA29" s="1078"/>
      <c r="BB29" s="1078"/>
      <c r="BC29" s="1078"/>
      <c r="BD29" s="1078"/>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15">
      <c r="A30" s="238">
        <v>3</v>
      </c>
      <c r="B30" s="1067" t="s">
        <v>409</v>
      </c>
      <c r="C30" s="1068"/>
      <c r="D30" s="1068"/>
      <c r="E30" s="1068"/>
      <c r="F30" s="1068"/>
      <c r="G30" s="1068"/>
      <c r="H30" s="1068"/>
      <c r="I30" s="1068"/>
      <c r="J30" s="1068"/>
      <c r="K30" s="1068"/>
      <c r="L30" s="1068"/>
      <c r="M30" s="1068"/>
      <c r="N30" s="1068"/>
      <c r="O30" s="1068"/>
      <c r="P30" s="1069"/>
      <c r="Q30" s="1075">
        <v>30</v>
      </c>
      <c r="R30" s="1076"/>
      <c r="S30" s="1076"/>
      <c r="T30" s="1076"/>
      <c r="U30" s="1076"/>
      <c r="V30" s="1076">
        <v>30</v>
      </c>
      <c r="W30" s="1076"/>
      <c r="X30" s="1076"/>
      <c r="Y30" s="1076"/>
      <c r="Z30" s="1076"/>
      <c r="AA30" s="1076">
        <v>0</v>
      </c>
      <c r="AB30" s="1076"/>
      <c r="AC30" s="1076"/>
      <c r="AD30" s="1076"/>
      <c r="AE30" s="1077"/>
      <c r="AF30" s="1072">
        <v>0</v>
      </c>
      <c r="AG30" s="1073"/>
      <c r="AH30" s="1073"/>
      <c r="AI30" s="1073"/>
      <c r="AJ30" s="1074"/>
      <c r="AK30" s="1016">
        <v>10</v>
      </c>
      <c r="AL30" s="1007"/>
      <c r="AM30" s="1007"/>
      <c r="AN30" s="1007"/>
      <c r="AO30" s="1007"/>
      <c r="AP30" s="1007" t="s">
        <v>572</v>
      </c>
      <c r="AQ30" s="1007"/>
      <c r="AR30" s="1007"/>
      <c r="AS30" s="1007"/>
      <c r="AT30" s="1007"/>
      <c r="AU30" s="1007" t="s">
        <v>572</v>
      </c>
      <c r="AV30" s="1007"/>
      <c r="AW30" s="1007"/>
      <c r="AX30" s="1007"/>
      <c r="AY30" s="1007"/>
      <c r="AZ30" s="1078" t="s">
        <v>572</v>
      </c>
      <c r="BA30" s="1078"/>
      <c r="BB30" s="1078"/>
      <c r="BC30" s="1078"/>
      <c r="BD30" s="1078"/>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15">
      <c r="A31" s="238">
        <v>4</v>
      </c>
      <c r="B31" s="1067" t="s">
        <v>410</v>
      </c>
      <c r="C31" s="1068"/>
      <c r="D31" s="1068"/>
      <c r="E31" s="1068"/>
      <c r="F31" s="1068"/>
      <c r="G31" s="1068"/>
      <c r="H31" s="1068"/>
      <c r="I31" s="1068"/>
      <c r="J31" s="1068"/>
      <c r="K31" s="1068"/>
      <c r="L31" s="1068"/>
      <c r="M31" s="1068"/>
      <c r="N31" s="1068"/>
      <c r="O31" s="1068"/>
      <c r="P31" s="1069"/>
      <c r="Q31" s="1075">
        <v>95</v>
      </c>
      <c r="R31" s="1076"/>
      <c r="S31" s="1076"/>
      <c r="T31" s="1076"/>
      <c r="U31" s="1076"/>
      <c r="V31" s="1076">
        <v>95</v>
      </c>
      <c r="W31" s="1076"/>
      <c r="X31" s="1076"/>
      <c r="Y31" s="1076"/>
      <c r="Z31" s="1076"/>
      <c r="AA31" s="1076">
        <v>0</v>
      </c>
      <c r="AB31" s="1076"/>
      <c r="AC31" s="1076"/>
      <c r="AD31" s="1076"/>
      <c r="AE31" s="1077"/>
      <c r="AF31" s="1072" t="s">
        <v>131</v>
      </c>
      <c r="AG31" s="1073"/>
      <c r="AH31" s="1073"/>
      <c r="AI31" s="1073"/>
      <c r="AJ31" s="1074"/>
      <c r="AK31" s="1016">
        <v>68</v>
      </c>
      <c r="AL31" s="1007"/>
      <c r="AM31" s="1007"/>
      <c r="AN31" s="1007"/>
      <c r="AO31" s="1007"/>
      <c r="AP31" s="1007">
        <v>184</v>
      </c>
      <c r="AQ31" s="1007"/>
      <c r="AR31" s="1007"/>
      <c r="AS31" s="1007"/>
      <c r="AT31" s="1007"/>
      <c r="AU31" s="1007">
        <v>92</v>
      </c>
      <c r="AV31" s="1007"/>
      <c r="AW31" s="1007"/>
      <c r="AX31" s="1007"/>
      <c r="AY31" s="1007"/>
      <c r="AZ31" s="1078" t="s">
        <v>572</v>
      </c>
      <c r="BA31" s="1078"/>
      <c r="BB31" s="1078"/>
      <c r="BC31" s="1078"/>
      <c r="BD31" s="1078"/>
      <c r="BE31" s="1008" t="s">
        <v>411</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15">
      <c r="A32" s="238">
        <v>5</v>
      </c>
      <c r="B32" s="1067" t="s">
        <v>412</v>
      </c>
      <c r="C32" s="1068"/>
      <c r="D32" s="1068"/>
      <c r="E32" s="1068"/>
      <c r="F32" s="1068"/>
      <c r="G32" s="1068"/>
      <c r="H32" s="1068"/>
      <c r="I32" s="1068"/>
      <c r="J32" s="1068"/>
      <c r="K32" s="1068"/>
      <c r="L32" s="1068"/>
      <c r="M32" s="1068"/>
      <c r="N32" s="1068"/>
      <c r="O32" s="1068"/>
      <c r="P32" s="1069"/>
      <c r="Q32" s="1075">
        <v>94</v>
      </c>
      <c r="R32" s="1076"/>
      <c r="S32" s="1076"/>
      <c r="T32" s="1076"/>
      <c r="U32" s="1076"/>
      <c r="V32" s="1076">
        <v>94</v>
      </c>
      <c r="W32" s="1076"/>
      <c r="X32" s="1076"/>
      <c r="Y32" s="1076"/>
      <c r="Z32" s="1076"/>
      <c r="AA32" s="1076">
        <v>0</v>
      </c>
      <c r="AB32" s="1076"/>
      <c r="AC32" s="1076"/>
      <c r="AD32" s="1076"/>
      <c r="AE32" s="1077"/>
      <c r="AF32" s="1072" t="s">
        <v>131</v>
      </c>
      <c r="AG32" s="1073"/>
      <c r="AH32" s="1073"/>
      <c r="AI32" s="1073"/>
      <c r="AJ32" s="1074"/>
      <c r="AK32" s="1016">
        <v>41</v>
      </c>
      <c r="AL32" s="1007"/>
      <c r="AM32" s="1007"/>
      <c r="AN32" s="1007"/>
      <c r="AO32" s="1007"/>
      <c r="AP32" s="1007">
        <v>264</v>
      </c>
      <c r="AQ32" s="1007"/>
      <c r="AR32" s="1007"/>
      <c r="AS32" s="1007"/>
      <c r="AT32" s="1007"/>
      <c r="AU32" s="1007">
        <v>264</v>
      </c>
      <c r="AV32" s="1007"/>
      <c r="AW32" s="1007"/>
      <c r="AX32" s="1007"/>
      <c r="AY32" s="1007"/>
      <c r="AZ32" s="1078" t="s">
        <v>572</v>
      </c>
      <c r="BA32" s="1078"/>
      <c r="BB32" s="1078"/>
      <c r="BC32" s="1078"/>
      <c r="BD32" s="1078"/>
      <c r="BE32" s="1008" t="s">
        <v>411</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15">
      <c r="A33" s="238">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15">
      <c r="A34" s="238">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15">
      <c r="A35" s="238">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15">
      <c r="A36" s="238">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15">
      <c r="A37" s="238">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15">
      <c r="A38" s="238">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15">
      <c r="A39" s="238">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15">
      <c r="A40" s="234">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15">
      <c r="A41" s="234">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15">
      <c r="A42" s="234">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15">
      <c r="A43" s="234">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15">
      <c r="A44" s="234">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15">
      <c r="A45" s="234">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15">
      <c r="A46" s="234">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15">
      <c r="A47" s="234">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15">
      <c r="A48" s="234">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15">
      <c r="A49" s="234">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15">
      <c r="A50" s="234">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15">
      <c r="A51" s="234">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15">
      <c r="A52" s="234">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15">
      <c r="A53" s="234">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15">
      <c r="A54" s="234">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15">
      <c r="A55" s="234">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15">
      <c r="A56" s="234">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15">
      <c r="A57" s="234">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15">
      <c r="A58" s="234">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15">
      <c r="A59" s="234">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15">
      <c r="A60" s="234">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
      <c r="A61" s="234">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15">
      <c r="A62" s="234">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413</v>
      </c>
      <c r="BK62" s="1065"/>
      <c r="BL62" s="1065"/>
      <c r="BM62" s="1065"/>
      <c r="BN62" s="1066"/>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
      <c r="A63" s="236" t="s">
        <v>395</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f>IF(SUM(AF28:AJ62)=0,"-",SUM(AF28:AJ62))</f>
        <v>1</v>
      </c>
      <c r="AG63" s="990"/>
      <c r="AH63" s="990"/>
      <c r="AI63" s="990"/>
      <c r="AJ63" s="1059"/>
      <c r="AK63" s="1060"/>
      <c r="AL63" s="999"/>
      <c r="AM63" s="999"/>
      <c r="AN63" s="999"/>
      <c r="AO63" s="999"/>
      <c r="AP63" s="988">
        <f>IF(SUM(AP28:AT62)=0,"-",SUM(AP28:AT62))</f>
        <v>448</v>
      </c>
      <c r="AQ63" s="988"/>
      <c r="AR63" s="988"/>
      <c r="AS63" s="988"/>
      <c r="AT63" s="988"/>
      <c r="AU63" s="988">
        <f>IF(SUM(AU28:AY62)=0,"-",SUM(AU28:AY62))</f>
        <v>356</v>
      </c>
      <c r="AV63" s="988"/>
      <c r="AW63" s="988"/>
      <c r="AX63" s="988"/>
      <c r="AY63" s="988"/>
      <c r="AZ63" s="1053"/>
      <c r="BA63" s="1053"/>
      <c r="BB63" s="1053"/>
      <c r="BC63" s="1053"/>
      <c r="BD63" s="1053"/>
      <c r="BE63" s="996"/>
      <c r="BF63" s="996"/>
      <c r="BG63" s="996"/>
      <c r="BH63" s="996"/>
      <c r="BI63" s="997"/>
      <c r="BJ63" s="1054" t="s">
        <v>131</v>
      </c>
      <c r="BK63" s="1055"/>
      <c r="BL63" s="1055"/>
      <c r="BM63" s="1055"/>
      <c r="BN63" s="1056"/>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400</v>
      </c>
      <c r="W66" s="1038"/>
      <c r="X66" s="1038"/>
      <c r="Y66" s="1038"/>
      <c r="Z66" s="1039"/>
      <c r="AA66" s="1037" t="s">
        <v>401</v>
      </c>
      <c r="AB66" s="1038"/>
      <c r="AC66" s="1038"/>
      <c r="AD66" s="1038"/>
      <c r="AE66" s="1039"/>
      <c r="AF66" s="1043" t="s">
        <v>402</v>
      </c>
      <c r="AG66" s="1044"/>
      <c r="AH66" s="1044"/>
      <c r="AI66" s="1044"/>
      <c r="AJ66" s="1045"/>
      <c r="AK66" s="1037" t="s">
        <v>403</v>
      </c>
      <c r="AL66" s="1032"/>
      <c r="AM66" s="1032"/>
      <c r="AN66" s="1032"/>
      <c r="AO66" s="1033"/>
      <c r="AP66" s="1037" t="s">
        <v>404</v>
      </c>
      <c r="AQ66" s="1038"/>
      <c r="AR66" s="1038"/>
      <c r="AS66" s="1038"/>
      <c r="AT66" s="1039"/>
      <c r="AU66" s="1037" t="s">
        <v>417</v>
      </c>
      <c r="AV66" s="1038"/>
      <c r="AW66" s="1038"/>
      <c r="AX66" s="1038"/>
      <c r="AY66" s="1039"/>
      <c r="AZ66" s="1037" t="s">
        <v>382</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1"/>
      <c r="DW66" s="982"/>
      <c r="DX66" s="982"/>
      <c r="DY66" s="982"/>
      <c r="DZ66" s="983"/>
      <c r="EA66" s="226"/>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1"/>
      <c r="DW67" s="982"/>
      <c r="DX67" s="982"/>
      <c r="DY67" s="982"/>
      <c r="DZ67" s="983"/>
      <c r="EA67" s="226"/>
    </row>
    <row r="68" spans="1:131" ht="26.25" customHeight="1" thickTop="1" x14ac:dyDescent="0.15">
      <c r="A68" s="232">
        <v>1</v>
      </c>
      <c r="B68" s="1021" t="s">
        <v>573</v>
      </c>
      <c r="C68" s="1022"/>
      <c r="D68" s="1022"/>
      <c r="E68" s="1022"/>
      <c r="F68" s="1022"/>
      <c r="G68" s="1022"/>
      <c r="H68" s="1022"/>
      <c r="I68" s="1022"/>
      <c r="J68" s="1022"/>
      <c r="K68" s="1022"/>
      <c r="L68" s="1022"/>
      <c r="M68" s="1022"/>
      <c r="N68" s="1022"/>
      <c r="O68" s="1022"/>
      <c r="P68" s="1023"/>
      <c r="Q68" s="1024">
        <v>1003</v>
      </c>
      <c r="R68" s="1018"/>
      <c r="S68" s="1018"/>
      <c r="T68" s="1018"/>
      <c r="U68" s="1018"/>
      <c r="V68" s="1018">
        <v>999</v>
      </c>
      <c r="W68" s="1018"/>
      <c r="X68" s="1018"/>
      <c r="Y68" s="1018"/>
      <c r="Z68" s="1018"/>
      <c r="AA68" s="1018">
        <v>4</v>
      </c>
      <c r="AB68" s="1018"/>
      <c r="AC68" s="1018"/>
      <c r="AD68" s="1018"/>
      <c r="AE68" s="1018"/>
      <c r="AF68" s="1018">
        <v>4</v>
      </c>
      <c r="AG68" s="1018"/>
      <c r="AH68" s="1018"/>
      <c r="AI68" s="1018"/>
      <c r="AJ68" s="1018"/>
      <c r="AK68" s="1018" t="s">
        <v>577</v>
      </c>
      <c r="AL68" s="1018"/>
      <c r="AM68" s="1018"/>
      <c r="AN68" s="1018"/>
      <c r="AO68" s="1018"/>
      <c r="AP68" s="1018" t="s">
        <v>577</v>
      </c>
      <c r="AQ68" s="1018"/>
      <c r="AR68" s="1018"/>
      <c r="AS68" s="1018"/>
      <c r="AT68" s="1018"/>
      <c r="AU68" s="1018" t="s">
        <v>577</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1"/>
      <c r="DW68" s="982"/>
      <c r="DX68" s="982"/>
      <c r="DY68" s="982"/>
      <c r="DZ68" s="983"/>
      <c r="EA68" s="226"/>
    </row>
    <row r="69" spans="1:131" ht="26.25" customHeight="1" x14ac:dyDescent="0.15">
      <c r="A69" s="234">
        <v>2</v>
      </c>
      <c r="B69" s="1010" t="s">
        <v>574</v>
      </c>
      <c r="C69" s="1011"/>
      <c r="D69" s="1011"/>
      <c r="E69" s="1011"/>
      <c r="F69" s="1011"/>
      <c r="G69" s="1011"/>
      <c r="H69" s="1011"/>
      <c r="I69" s="1011"/>
      <c r="J69" s="1011"/>
      <c r="K69" s="1011"/>
      <c r="L69" s="1011"/>
      <c r="M69" s="1011"/>
      <c r="N69" s="1011"/>
      <c r="O69" s="1011"/>
      <c r="P69" s="1012"/>
      <c r="Q69" s="1013">
        <v>34</v>
      </c>
      <c r="R69" s="1007"/>
      <c r="S69" s="1007"/>
      <c r="T69" s="1007"/>
      <c r="U69" s="1007"/>
      <c r="V69" s="1007">
        <v>31</v>
      </c>
      <c r="W69" s="1007"/>
      <c r="X69" s="1007"/>
      <c r="Y69" s="1007"/>
      <c r="Z69" s="1007"/>
      <c r="AA69" s="1007">
        <v>3</v>
      </c>
      <c r="AB69" s="1007"/>
      <c r="AC69" s="1007"/>
      <c r="AD69" s="1007"/>
      <c r="AE69" s="1007"/>
      <c r="AF69" s="1007">
        <v>3</v>
      </c>
      <c r="AG69" s="1007"/>
      <c r="AH69" s="1007"/>
      <c r="AI69" s="1007"/>
      <c r="AJ69" s="1007"/>
      <c r="AK69" s="1007" t="s">
        <v>577</v>
      </c>
      <c r="AL69" s="1007"/>
      <c r="AM69" s="1007"/>
      <c r="AN69" s="1007"/>
      <c r="AO69" s="1007"/>
      <c r="AP69" s="1007" t="s">
        <v>577</v>
      </c>
      <c r="AQ69" s="1007"/>
      <c r="AR69" s="1007"/>
      <c r="AS69" s="1007"/>
      <c r="AT69" s="1007"/>
      <c r="AU69" s="1007" t="s">
        <v>577</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1"/>
      <c r="DW69" s="982"/>
      <c r="DX69" s="982"/>
      <c r="DY69" s="982"/>
      <c r="DZ69" s="983"/>
      <c r="EA69" s="226"/>
    </row>
    <row r="70" spans="1:131" ht="26.25" customHeight="1" x14ac:dyDescent="0.15">
      <c r="A70" s="234">
        <v>3</v>
      </c>
      <c r="B70" s="1010" t="s">
        <v>575</v>
      </c>
      <c r="C70" s="1011"/>
      <c r="D70" s="1011"/>
      <c r="E70" s="1011"/>
      <c r="F70" s="1011"/>
      <c r="G70" s="1011"/>
      <c r="H70" s="1011"/>
      <c r="I70" s="1011"/>
      <c r="J70" s="1011"/>
      <c r="K70" s="1011"/>
      <c r="L70" s="1011"/>
      <c r="M70" s="1011"/>
      <c r="N70" s="1011"/>
      <c r="O70" s="1011"/>
      <c r="P70" s="1012"/>
      <c r="Q70" s="1013">
        <v>1077</v>
      </c>
      <c r="R70" s="1007"/>
      <c r="S70" s="1007"/>
      <c r="T70" s="1007"/>
      <c r="U70" s="1007"/>
      <c r="V70" s="1007">
        <v>1062</v>
      </c>
      <c r="W70" s="1007"/>
      <c r="X70" s="1007"/>
      <c r="Y70" s="1007"/>
      <c r="Z70" s="1007"/>
      <c r="AA70" s="1007">
        <v>15</v>
      </c>
      <c r="AB70" s="1007"/>
      <c r="AC70" s="1007"/>
      <c r="AD70" s="1007"/>
      <c r="AE70" s="1007"/>
      <c r="AF70" s="1007">
        <v>15</v>
      </c>
      <c r="AG70" s="1007"/>
      <c r="AH70" s="1007"/>
      <c r="AI70" s="1007"/>
      <c r="AJ70" s="1007"/>
      <c r="AK70" s="1007" t="s">
        <v>577</v>
      </c>
      <c r="AL70" s="1007"/>
      <c r="AM70" s="1007"/>
      <c r="AN70" s="1007"/>
      <c r="AO70" s="1007"/>
      <c r="AP70" s="1007" t="s">
        <v>577</v>
      </c>
      <c r="AQ70" s="1007"/>
      <c r="AR70" s="1007"/>
      <c r="AS70" s="1007"/>
      <c r="AT70" s="1007"/>
      <c r="AU70" s="1007" t="s">
        <v>577</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1"/>
      <c r="DW70" s="982"/>
      <c r="DX70" s="982"/>
      <c r="DY70" s="982"/>
      <c r="DZ70" s="983"/>
      <c r="EA70" s="226"/>
    </row>
    <row r="71" spans="1:131" ht="26.25" customHeight="1" x14ac:dyDescent="0.15">
      <c r="A71" s="234">
        <v>4</v>
      </c>
      <c r="B71" s="1010" t="s">
        <v>576</v>
      </c>
      <c r="C71" s="1011"/>
      <c r="D71" s="1011"/>
      <c r="E71" s="1011"/>
      <c r="F71" s="1011"/>
      <c r="G71" s="1011"/>
      <c r="H71" s="1011"/>
      <c r="I71" s="1011"/>
      <c r="J71" s="1011"/>
      <c r="K71" s="1011"/>
      <c r="L71" s="1011"/>
      <c r="M71" s="1011"/>
      <c r="N71" s="1011"/>
      <c r="O71" s="1011"/>
      <c r="P71" s="1012"/>
      <c r="Q71" s="1013">
        <v>2176</v>
      </c>
      <c r="R71" s="1007"/>
      <c r="S71" s="1007"/>
      <c r="T71" s="1007"/>
      <c r="U71" s="1007"/>
      <c r="V71" s="1007">
        <v>1961</v>
      </c>
      <c r="W71" s="1007"/>
      <c r="X71" s="1007"/>
      <c r="Y71" s="1007"/>
      <c r="Z71" s="1007"/>
      <c r="AA71" s="1007">
        <v>215</v>
      </c>
      <c r="AB71" s="1007"/>
      <c r="AC71" s="1007"/>
      <c r="AD71" s="1007"/>
      <c r="AE71" s="1007"/>
      <c r="AF71" s="1007">
        <v>215</v>
      </c>
      <c r="AG71" s="1007"/>
      <c r="AH71" s="1007"/>
      <c r="AI71" s="1007"/>
      <c r="AJ71" s="1007"/>
      <c r="AK71" s="1007" t="s">
        <v>577</v>
      </c>
      <c r="AL71" s="1007"/>
      <c r="AM71" s="1007"/>
      <c r="AN71" s="1007"/>
      <c r="AO71" s="1007"/>
      <c r="AP71" s="1007" t="s">
        <v>577</v>
      </c>
      <c r="AQ71" s="1007"/>
      <c r="AR71" s="1007"/>
      <c r="AS71" s="1007"/>
      <c r="AT71" s="1007"/>
      <c r="AU71" s="1007" t="s">
        <v>577</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1"/>
      <c r="DW71" s="982"/>
      <c r="DX71" s="982"/>
      <c r="DY71" s="982"/>
      <c r="DZ71" s="983"/>
      <c r="EA71" s="226"/>
    </row>
    <row r="72" spans="1:131" ht="26.25" customHeight="1" x14ac:dyDescent="0.15">
      <c r="A72" s="234">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1"/>
      <c r="DW72" s="982"/>
      <c r="DX72" s="982"/>
      <c r="DY72" s="982"/>
      <c r="DZ72" s="983"/>
      <c r="EA72" s="226"/>
    </row>
    <row r="73" spans="1:131" ht="26.25" customHeight="1" x14ac:dyDescent="0.15">
      <c r="A73" s="234">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1"/>
      <c r="DW73" s="982"/>
      <c r="DX73" s="982"/>
      <c r="DY73" s="982"/>
      <c r="DZ73" s="983"/>
      <c r="EA73" s="226"/>
    </row>
    <row r="74" spans="1:131" ht="26.25" customHeight="1" x14ac:dyDescent="0.15">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1"/>
      <c r="DW74" s="982"/>
      <c r="DX74" s="982"/>
      <c r="DY74" s="982"/>
      <c r="DZ74" s="983"/>
      <c r="EA74" s="226"/>
    </row>
    <row r="75" spans="1:131" ht="26.25" customHeight="1" x14ac:dyDescent="0.15">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1"/>
      <c r="DW75" s="982"/>
      <c r="DX75" s="982"/>
      <c r="DY75" s="982"/>
      <c r="DZ75" s="983"/>
      <c r="EA75" s="226"/>
    </row>
    <row r="76" spans="1:131" ht="26.25" customHeight="1" x14ac:dyDescent="0.15">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1"/>
      <c r="DW76" s="982"/>
      <c r="DX76" s="982"/>
      <c r="DY76" s="982"/>
      <c r="DZ76" s="983"/>
      <c r="EA76" s="226"/>
    </row>
    <row r="77" spans="1:131" ht="26.25" customHeight="1" x14ac:dyDescent="0.15">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1"/>
      <c r="DW77" s="982"/>
      <c r="DX77" s="982"/>
      <c r="DY77" s="982"/>
      <c r="DZ77" s="983"/>
      <c r="EA77" s="226"/>
    </row>
    <row r="78" spans="1:131" ht="26.25" customHeight="1" x14ac:dyDescent="0.15">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1"/>
      <c r="DW78" s="982"/>
      <c r="DX78" s="982"/>
      <c r="DY78" s="982"/>
      <c r="DZ78" s="983"/>
      <c r="EA78" s="226"/>
    </row>
    <row r="79" spans="1:131" ht="26.25" customHeight="1" x14ac:dyDescent="0.15">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1"/>
      <c r="DW79" s="982"/>
      <c r="DX79" s="982"/>
      <c r="DY79" s="982"/>
      <c r="DZ79" s="983"/>
      <c r="EA79" s="226"/>
    </row>
    <row r="80" spans="1:131" ht="26.25" customHeight="1" x14ac:dyDescent="0.15">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1"/>
      <c r="DW80" s="982"/>
      <c r="DX80" s="982"/>
      <c r="DY80" s="982"/>
      <c r="DZ80" s="983"/>
      <c r="EA80" s="226"/>
    </row>
    <row r="81" spans="1:131" ht="26.25" customHeight="1" x14ac:dyDescent="0.15">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1"/>
      <c r="DW81" s="982"/>
      <c r="DX81" s="982"/>
      <c r="DY81" s="982"/>
      <c r="DZ81" s="983"/>
      <c r="EA81" s="226"/>
    </row>
    <row r="82" spans="1:131" ht="26.25" customHeight="1" x14ac:dyDescent="0.15">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1"/>
      <c r="DW87" s="982"/>
      <c r="DX87" s="982"/>
      <c r="DY87" s="982"/>
      <c r="DZ87" s="983"/>
      <c r="EA87" s="226"/>
    </row>
    <row r="88" spans="1:131" ht="26.25" customHeight="1" thickBot="1" x14ac:dyDescent="0.2">
      <c r="A88" s="236" t="s">
        <v>395</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88">
        <f>IF(SUM(AF68:AJ87)=0,"-",SUM(AF68:AJ87))</f>
        <v>237</v>
      </c>
      <c r="AG88" s="988"/>
      <c r="AH88" s="988"/>
      <c r="AI88" s="988"/>
      <c r="AJ88" s="988"/>
      <c r="AK88" s="999"/>
      <c r="AL88" s="999"/>
      <c r="AM88" s="999"/>
      <c r="AN88" s="999"/>
      <c r="AO88" s="999"/>
      <c r="AP88" s="988" t="str">
        <f>IF(SUM(AP68:AT87)=0,"-",SUM(AP68:AT87))</f>
        <v>-</v>
      </c>
      <c r="AQ88" s="988"/>
      <c r="AR88" s="988"/>
      <c r="AS88" s="988"/>
      <c r="AT88" s="988"/>
      <c r="AU88" s="988" t="str">
        <f>IF(SUM(AU68:AY87)=0,"-",SUM(AU68:AY87))</f>
        <v>-</v>
      </c>
      <c r="AV88" s="988"/>
      <c r="AW88" s="988"/>
      <c r="AX88" s="988"/>
      <c r="AY88" s="988"/>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IF(SUM(CR7:CV101)=0,"-",SUM(CR7:CV101))</f>
        <v>6</v>
      </c>
      <c r="CS102" s="988"/>
      <c r="CT102" s="988"/>
      <c r="CU102" s="988"/>
      <c r="CV102" s="988"/>
      <c r="CW102" s="989">
        <f t="shared" ref="CW102" si="4">IF(SUM(CW7:DA101)=0,"-",SUM(CW7:DA101))</f>
        <v>36</v>
      </c>
      <c r="CX102" s="990"/>
      <c r="CY102" s="990"/>
      <c r="CZ102" s="990"/>
      <c r="DA102" s="991"/>
      <c r="DB102" s="989" t="str">
        <f t="shared" ref="DB102" si="5">IF(SUM(DB7:DF101)=0,"-",SUM(DB7:DF101))</f>
        <v>-</v>
      </c>
      <c r="DC102" s="990"/>
      <c r="DD102" s="990"/>
      <c r="DE102" s="990"/>
      <c r="DF102" s="991"/>
      <c r="DG102" s="989" t="str">
        <f t="shared" ref="DG102" si="6">IF(SUM(DG7:DK101)=0,"-",SUM(DG7:DK101))</f>
        <v>-</v>
      </c>
      <c r="DH102" s="990"/>
      <c r="DI102" s="990"/>
      <c r="DJ102" s="990"/>
      <c r="DK102" s="991"/>
      <c r="DL102" s="989" t="str">
        <f t="shared" ref="DL102" si="7">IF(SUM(DL7:DP101)=0,"-",SUM(DL7:DP101))</f>
        <v>-</v>
      </c>
      <c r="DM102" s="990"/>
      <c r="DN102" s="990"/>
      <c r="DO102" s="990"/>
      <c r="DP102" s="991"/>
      <c r="DQ102" s="989" t="str">
        <f t="shared" ref="DQ102" si="8">IF(SUM(DQ7:DU101)=0,"-",SUM(DQ7:DU101))</f>
        <v>-</v>
      </c>
      <c r="DR102" s="990"/>
      <c r="DS102" s="990"/>
      <c r="DT102" s="990"/>
      <c r="DU102" s="991"/>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312</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312</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312</v>
      </c>
      <c r="DR109" s="932"/>
      <c r="DS109" s="932"/>
      <c r="DT109" s="932"/>
      <c r="DU109" s="933"/>
      <c r="DV109" s="934" t="s">
        <v>429</v>
      </c>
      <c r="DW109" s="932"/>
      <c r="DX109" s="932"/>
      <c r="DY109" s="932"/>
      <c r="DZ109" s="965"/>
    </row>
    <row r="110" spans="1:131" s="226"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519375</v>
      </c>
      <c r="AB110" s="925"/>
      <c r="AC110" s="925"/>
      <c r="AD110" s="925"/>
      <c r="AE110" s="926"/>
      <c r="AF110" s="927">
        <v>579588</v>
      </c>
      <c r="AG110" s="925"/>
      <c r="AH110" s="925"/>
      <c r="AI110" s="925"/>
      <c r="AJ110" s="926"/>
      <c r="AK110" s="927">
        <v>571284</v>
      </c>
      <c r="AL110" s="925"/>
      <c r="AM110" s="925"/>
      <c r="AN110" s="925"/>
      <c r="AO110" s="926"/>
      <c r="AP110" s="928">
        <v>28.1</v>
      </c>
      <c r="AQ110" s="929"/>
      <c r="AR110" s="929"/>
      <c r="AS110" s="929"/>
      <c r="AT110" s="930"/>
      <c r="AU110" s="966" t="s">
        <v>75</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4786230</v>
      </c>
      <c r="BR110" s="878"/>
      <c r="BS110" s="878"/>
      <c r="BT110" s="878"/>
      <c r="BU110" s="878"/>
      <c r="BV110" s="878">
        <v>5072841</v>
      </c>
      <c r="BW110" s="878"/>
      <c r="BX110" s="878"/>
      <c r="BY110" s="878"/>
      <c r="BZ110" s="878"/>
      <c r="CA110" s="878">
        <v>4862979</v>
      </c>
      <c r="CB110" s="878"/>
      <c r="CC110" s="878"/>
      <c r="CD110" s="878"/>
      <c r="CE110" s="878"/>
      <c r="CF110" s="902">
        <v>238.9</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131</v>
      </c>
      <c r="DM110" s="878"/>
      <c r="DN110" s="878"/>
      <c r="DO110" s="878"/>
      <c r="DP110" s="878"/>
      <c r="DQ110" s="878" t="s">
        <v>131</v>
      </c>
      <c r="DR110" s="878"/>
      <c r="DS110" s="878"/>
      <c r="DT110" s="878"/>
      <c r="DU110" s="878"/>
      <c r="DV110" s="879" t="s">
        <v>131</v>
      </c>
      <c r="DW110" s="879"/>
      <c r="DX110" s="879"/>
      <c r="DY110" s="879"/>
      <c r="DZ110" s="880"/>
    </row>
    <row r="111" spans="1:131" s="226"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436</v>
      </c>
      <c r="AL111" s="955"/>
      <c r="AM111" s="955"/>
      <c r="AN111" s="955"/>
      <c r="AO111" s="956"/>
      <c r="AP111" s="958" t="s">
        <v>131</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131</v>
      </c>
      <c r="BR111" s="853"/>
      <c r="BS111" s="853"/>
      <c r="BT111" s="853"/>
      <c r="BU111" s="853"/>
      <c r="BV111" s="853">
        <v>83138</v>
      </c>
      <c r="BW111" s="853"/>
      <c r="BX111" s="853"/>
      <c r="BY111" s="853"/>
      <c r="BZ111" s="853"/>
      <c r="CA111" s="853">
        <v>78042</v>
      </c>
      <c r="CB111" s="853"/>
      <c r="CC111" s="853"/>
      <c r="CD111" s="853"/>
      <c r="CE111" s="853"/>
      <c r="CF111" s="911">
        <v>3.8</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131</v>
      </c>
      <c r="DW111" s="830"/>
      <c r="DX111" s="830"/>
      <c r="DY111" s="830"/>
      <c r="DZ111" s="831"/>
    </row>
    <row r="112" spans="1:131" s="226"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472818</v>
      </c>
      <c r="BR112" s="853"/>
      <c r="BS112" s="853"/>
      <c r="BT112" s="853"/>
      <c r="BU112" s="853"/>
      <c r="BV112" s="853">
        <v>436774</v>
      </c>
      <c r="BW112" s="853"/>
      <c r="BX112" s="853"/>
      <c r="BY112" s="853"/>
      <c r="BZ112" s="853"/>
      <c r="CA112" s="853">
        <v>411862</v>
      </c>
      <c r="CB112" s="853"/>
      <c r="CC112" s="853"/>
      <c r="CD112" s="853"/>
      <c r="CE112" s="853"/>
      <c r="CF112" s="911">
        <v>20.2</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436</v>
      </c>
      <c r="DM112" s="853"/>
      <c r="DN112" s="853"/>
      <c r="DO112" s="853"/>
      <c r="DP112" s="853"/>
      <c r="DQ112" s="853" t="s">
        <v>436</v>
      </c>
      <c r="DR112" s="853"/>
      <c r="DS112" s="853"/>
      <c r="DT112" s="853"/>
      <c r="DU112" s="853"/>
      <c r="DV112" s="830" t="s">
        <v>131</v>
      </c>
      <c r="DW112" s="830"/>
      <c r="DX112" s="830"/>
      <c r="DY112" s="830"/>
      <c r="DZ112" s="831"/>
    </row>
    <row r="113" spans="1:130" s="226"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59626</v>
      </c>
      <c r="AB113" s="955"/>
      <c r="AC113" s="955"/>
      <c r="AD113" s="955"/>
      <c r="AE113" s="956"/>
      <c r="AF113" s="957">
        <v>58344</v>
      </c>
      <c r="AG113" s="955"/>
      <c r="AH113" s="955"/>
      <c r="AI113" s="955"/>
      <c r="AJ113" s="956"/>
      <c r="AK113" s="957">
        <v>60891</v>
      </c>
      <c r="AL113" s="955"/>
      <c r="AM113" s="955"/>
      <c r="AN113" s="955"/>
      <c r="AO113" s="956"/>
      <c r="AP113" s="958">
        <v>3</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436</v>
      </c>
      <c r="BR113" s="853"/>
      <c r="BS113" s="853"/>
      <c r="BT113" s="853"/>
      <c r="BU113" s="853"/>
      <c r="BV113" s="853" t="s">
        <v>131</v>
      </c>
      <c r="BW113" s="853"/>
      <c r="BX113" s="853"/>
      <c r="BY113" s="853"/>
      <c r="BZ113" s="853"/>
      <c r="CA113" s="853" t="s">
        <v>131</v>
      </c>
      <c r="CB113" s="853"/>
      <c r="CC113" s="853"/>
      <c r="CD113" s="853"/>
      <c r="CE113" s="853"/>
      <c r="CF113" s="911" t="s">
        <v>131</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26"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436</v>
      </c>
      <c r="AB114" s="816"/>
      <c r="AC114" s="816"/>
      <c r="AD114" s="816"/>
      <c r="AE114" s="817"/>
      <c r="AF114" s="818" t="s">
        <v>131</v>
      </c>
      <c r="AG114" s="816"/>
      <c r="AH114" s="816"/>
      <c r="AI114" s="816"/>
      <c r="AJ114" s="817"/>
      <c r="AK114" s="818" t="s">
        <v>131</v>
      </c>
      <c r="AL114" s="816"/>
      <c r="AM114" s="816"/>
      <c r="AN114" s="816"/>
      <c r="AO114" s="817"/>
      <c r="AP114" s="860" t="s">
        <v>131</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776977</v>
      </c>
      <c r="BR114" s="853"/>
      <c r="BS114" s="853"/>
      <c r="BT114" s="853"/>
      <c r="BU114" s="853"/>
      <c r="BV114" s="853">
        <v>793026</v>
      </c>
      <c r="BW114" s="853"/>
      <c r="BX114" s="853"/>
      <c r="BY114" s="853"/>
      <c r="BZ114" s="853"/>
      <c r="CA114" s="853">
        <v>803307</v>
      </c>
      <c r="CB114" s="853"/>
      <c r="CC114" s="853"/>
      <c r="CD114" s="853"/>
      <c r="CE114" s="853"/>
      <c r="CF114" s="911">
        <v>39.5</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436</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26"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1779</v>
      </c>
      <c r="AB115" s="955"/>
      <c r="AC115" s="955"/>
      <c r="AD115" s="955"/>
      <c r="AE115" s="956"/>
      <c r="AF115" s="957">
        <v>1252</v>
      </c>
      <c r="AG115" s="955"/>
      <c r="AH115" s="955"/>
      <c r="AI115" s="955"/>
      <c r="AJ115" s="956"/>
      <c r="AK115" s="957">
        <v>694</v>
      </c>
      <c r="AL115" s="955"/>
      <c r="AM115" s="955"/>
      <c r="AN115" s="955"/>
      <c r="AO115" s="956"/>
      <c r="AP115" s="958">
        <v>0</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131</v>
      </c>
      <c r="CB115" s="853"/>
      <c r="CC115" s="853"/>
      <c r="CD115" s="853"/>
      <c r="CE115" s="853"/>
      <c r="CF115" s="911" t="s">
        <v>131</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436</v>
      </c>
      <c r="DW115" s="861"/>
      <c r="DX115" s="861"/>
      <c r="DY115" s="861"/>
      <c r="DZ115" s="862"/>
    </row>
    <row r="116" spans="1:130" s="226"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462</v>
      </c>
      <c r="AB116" s="816"/>
      <c r="AC116" s="816"/>
      <c r="AD116" s="816"/>
      <c r="AE116" s="817"/>
      <c r="AF116" s="818">
        <v>606</v>
      </c>
      <c r="AG116" s="816"/>
      <c r="AH116" s="816"/>
      <c r="AI116" s="816"/>
      <c r="AJ116" s="817"/>
      <c r="AK116" s="818">
        <v>453</v>
      </c>
      <c r="AL116" s="816"/>
      <c r="AM116" s="816"/>
      <c r="AN116" s="816"/>
      <c r="AO116" s="817"/>
      <c r="AP116" s="860">
        <v>0</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131</v>
      </c>
      <c r="DR116" s="816"/>
      <c r="DS116" s="816"/>
      <c r="DT116" s="816"/>
      <c r="DU116" s="817"/>
      <c r="DV116" s="860" t="s">
        <v>436</v>
      </c>
      <c r="DW116" s="861"/>
      <c r="DX116" s="861"/>
      <c r="DY116" s="861"/>
      <c r="DZ116" s="862"/>
    </row>
    <row r="117" spans="1:130" s="226"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581242</v>
      </c>
      <c r="AB117" s="939"/>
      <c r="AC117" s="939"/>
      <c r="AD117" s="939"/>
      <c r="AE117" s="940"/>
      <c r="AF117" s="941">
        <v>639790</v>
      </c>
      <c r="AG117" s="939"/>
      <c r="AH117" s="939"/>
      <c r="AI117" s="939"/>
      <c r="AJ117" s="940"/>
      <c r="AK117" s="941">
        <v>633322</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436</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26"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312</v>
      </c>
      <c r="AL118" s="932"/>
      <c r="AM118" s="932"/>
      <c r="AN118" s="932"/>
      <c r="AO118" s="933"/>
      <c r="AP118" s="935" t="s">
        <v>429</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26"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47" t="s">
        <v>190</v>
      </c>
      <c r="BA119" s="247"/>
      <c r="BB119" s="247"/>
      <c r="BC119" s="247"/>
      <c r="BD119" s="247"/>
      <c r="BE119" s="247"/>
      <c r="BF119" s="247"/>
      <c r="BG119" s="247"/>
      <c r="BH119" s="247"/>
      <c r="BI119" s="247"/>
      <c r="BJ119" s="247"/>
      <c r="BK119" s="247"/>
      <c r="BL119" s="247"/>
      <c r="BM119" s="247"/>
      <c r="BN119" s="247"/>
      <c r="BO119" s="913" t="s">
        <v>460</v>
      </c>
      <c r="BP119" s="914"/>
      <c r="BQ119" s="915">
        <v>6036025</v>
      </c>
      <c r="BR119" s="881"/>
      <c r="BS119" s="881"/>
      <c r="BT119" s="881"/>
      <c r="BU119" s="881"/>
      <c r="BV119" s="881">
        <v>6385779</v>
      </c>
      <c r="BW119" s="881"/>
      <c r="BX119" s="881"/>
      <c r="BY119" s="881"/>
      <c r="BZ119" s="881"/>
      <c r="CA119" s="881">
        <v>6156190</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v>83138</v>
      </c>
      <c r="DM119" s="800"/>
      <c r="DN119" s="800"/>
      <c r="DO119" s="800"/>
      <c r="DP119" s="801"/>
      <c r="DQ119" s="802">
        <v>78042</v>
      </c>
      <c r="DR119" s="800"/>
      <c r="DS119" s="800"/>
      <c r="DT119" s="800"/>
      <c r="DU119" s="801"/>
      <c r="DV119" s="884">
        <v>3.8</v>
      </c>
      <c r="DW119" s="885"/>
      <c r="DX119" s="885"/>
      <c r="DY119" s="885"/>
      <c r="DZ119" s="886"/>
    </row>
    <row r="120" spans="1:130" s="226"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436</v>
      </c>
      <c r="AB120" s="816"/>
      <c r="AC120" s="816"/>
      <c r="AD120" s="816"/>
      <c r="AE120" s="817"/>
      <c r="AF120" s="818" t="s">
        <v>131</v>
      </c>
      <c r="AG120" s="816"/>
      <c r="AH120" s="816"/>
      <c r="AI120" s="816"/>
      <c r="AJ120" s="817"/>
      <c r="AK120" s="818" t="s">
        <v>131</v>
      </c>
      <c r="AL120" s="816"/>
      <c r="AM120" s="816"/>
      <c r="AN120" s="816"/>
      <c r="AO120" s="817"/>
      <c r="AP120" s="860" t="s">
        <v>436</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4873766</v>
      </c>
      <c r="BR120" s="878"/>
      <c r="BS120" s="878"/>
      <c r="BT120" s="878"/>
      <c r="BU120" s="878"/>
      <c r="BV120" s="878">
        <v>4986868</v>
      </c>
      <c r="BW120" s="878"/>
      <c r="BX120" s="878"/>
      <c r="BY120" s="878"/>
      <c r="BZ120" s="878"/>
      <c r="CA120" s="878">
        <v>5066743</v>
      </c>
      <c r="CB120" s="878"/>
      <c r="CC120" s="878"/>
      <c r="CD120" s="878"/>
      <c r="CE120" s="878"/>
      <c r="CF120" s="902">
        <v>248.9</v>
      </c>
      <c r="CG120" s="903"/>
      <c r="CH120" s="903"/>
      <c r="CI120" s="903"/>
      <c r="CJ120" s="903"/>
      <c r="CK120" s="904" t="s">
        <v>464</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291330</v>
      </c>
      <c r="DH120" s="878"/>
      <c r="DI120" s="878"/>
      <c r="DJ120" s="878"/>
      <c r="DK120" s="878"/>
      <c r="DL120" s="878">
        <v>274409</v>
      </c>
      <c r="DM120" s="878"/>
      <c r="DN120" s="878"/>
      <c r="DO120" s="878"/>
      <c r="DP120" s="878"/>
      <c r="DQ120" s="878">
        <v>264127</v>
      </c>
      <c r="DR120" s="878"/>
      <c r="DS120" s="878"/>
      <c r="DT120" s="878"/>
      <c r="DU120" s="878"/>
      <c r="DV120" s="879">
        <v>13</v>
      </c>
      <c r="DW120" s="879"/>
      <c r="DX120" s="879"/>
      <c r="DY120" s="879"/>
      <c r="DZ120" s="880"/>
    </row>
    <row r="121" spans="1:130" s="226"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436</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314473</v>
      </c>
      <c r="BR121" s="853"/>
      <c r="BS121" s="853"/>
      <c r="BT121" s="853"/>
      <c r="BU121" s="853"/>
      <c r="BV121" s="853">
        <v>219890</v>
      </c>
      <c r="BW121" s="853"/>
      <c r="BX121" s="853"/>
      <c r="BY121" s="853"/>
      <c r="BZ121" s="853"/>
      <c r="CA121" s="853">
        <v>222764</v>
      </c>
      <c r="CB121" s="853"/>
      <c r="CC121" s="853"/>
      <c r="CD121" s="853"/>
      <c r="CE121" s="853"/>
      <c r="CF121" s="911">
        <v>10.9</v>
      </c>
      <c r="CG121" s="912"/>
      <c r="CH121" s="912"/>
      <c r="CI121" s="912"/>
      <c r="CJ121" s="912"/>
      <c r="CK121" s="905"/>
      <c r="CL121" s="891"/>
      <c r="CM121" s="891"/>
      <c r="CN121" s="891"/>
      <c r="CO121" s="892"/>
      <c r="CP121" s="871" t="s">
        <v>467</v>
      </c>
      <c r="CQ121" s="872"/>
      <c r="CR121" s="872"/>
      <c r="CS121" s="872"/>
      <c r="CT121" s="872"/>
      <c r="CU121" s="872"/>
      <c r="CV121" s="872"/>
      <c r="CW121" s="872"/>
      <c r="CX121" s="872"/>
      <c r="CY121" s="872"/>
      <c r="CZ121" s="872"/>
      <c r="DA121" s="872"/>
      <c r="DB121" s="872"/>
      <c r="DC121" s="872"/>
      <c r="DD121" s="872"/>
      <c r="DE121" s="872"/>
      <c r="DF121" s="873"/>
      <c r="DG121" s="852">
        <v>181488</v>
      </c>
      <c r="DH121" s="853"/>
      <c r="DI121" s="853"/>
      <c r="DJ121" s="853"/>
      <c r="DK121" s="853"/>
      <c r="DL121" s="853">
        <v>162365</v>
      </c>
      <c r="DM121" s="853"/>
      <c r="DN121" s="853"/>
      <c r="DO121" s="853"/>
      <c r="DP121" s="853"/>
      <c r="DQ121" s="853">
        <v>147735</v>
      </c>
      <c r="DR121" s="853"/>
      <c r="DS121" s="853"/>
      <c r="DT121" s="853"/>
      <c r="DU121" s="853"/>
      <c r="DV121" s="830">
        <v>7.3</v>
      </c>
      <c r="DW121" s="830"/>
      <c r="DX121" s="830"/>
      <c r="DY121" s="830"/>
      <c r="DZ121" s="831"/>
    </row>
    <row r="122" spans="1:130" s="226"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4039272</v>
      </c>
      <c r="BR122" s="881"/>
      <c r="BS122" s="881"/>
      <c r="BT122" s="881"/>
      <c r="BU122" s="881"/>
      <c r="BV122" s="881">
        <v>4103963</v>
      </c>
      <c r="BW122" s="881"/>
      <c r="BX122" s="881"/>
      <c r="BY122" s="881"/>
      <c r="BZ122" s="881"/>
      <c r="CA122" s="881">
        <v>3900325</v>
      </c>
      <c r="CB122" s="881"/>
      <c r="CC122" s="881"/>
      <c r="CD122" s="881"/>
      <c r="CE122" s="881"/>
      <c r="CF122" s="882">
        <v>191.6</v>
      </c>
      <c r="CG122" s="883"/>
      <c r="CH122" s="883"/>
      <c r="CI122" s="883"/>
      <c r="CJ122" s="883"/>
      <c r="CK122" s="905"/>
      <c r="CL122" s="891"/>
      <c r="CM122" s="891"/>
      <c r="CN122" s="891"/>
      <c r="CO122" s="892"/>
      <c r="CP122" s="871" t="s">
        <v>469</v>
      </c>
      <c r="CQ122" s="872"/>
      <c r="CR122" s="872"/>
      <c r="CS122" s="872"/>
      <c r="CT122" s="872"/>
      <c r="CU122" s="872"/>
      <c r="CV122" s="872"/>
      <c r="CW122" s="872"/>
      <c r="CX122" s="872"/>
      <c r="CY122" s="872"/>
      <c r="CZ122" s="872"/>
      <c r="DA122" s="872"/>
      <c r="DB122" s="872"/>
      <c r="DC122" s="872"/>
      <c r="DD122" s="872"/>
      <c r="DE122" s="872"/>
      <c r="DF122" s="873"/>
      <c r="DG122" s="852" t="s">
        <v>131</v>
      </c>
      <c r="DH122" s="853"/>
      <c r="DI122" s="853"/>
      <c r="DJ122" s="853"/>
      <c r="DK122" s="853"/>
      <c r="DL122" s="853" t="s">
        <v>131</v>
      </c>
      <c r="DM122" s="853"/>
      <c r="DN122" s="853"/>
      <c r="DO122" s="853"/>
      <c r="DP122" s="853"/>
      <c r="DQ122" s="853" t="s">
        <v>436</v>
      </c>
      <c r="DR122" s="853"/>
      <c r="DS122" s="853"/>
      <c r="DT122" s="853"/>
      <c r="DU122" s="853"/>
      <c r="DV122" s="830" t="s">
        <v>131</v>
      </c>
      <c r="DW122" s="830"/>
      <c r="DX122" s="830"/>
      <c r="DY122" s="830"/>
      <c r="DZ122" s="831"/>
    </row>
    <row r="123" spans="1:130" s="226"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47" t="s">
        <v>190</v>
      </c>
      <c r="BA123" s="247"/>
      <c r="BB123" s="247"/>
      <c r="BC123" s="247"/>
      <c r="BD123" s="247"/>
      <c r="BE123" s="247"/>
      <c r="BF123" s="247"/>
      <c r="BG123" s="247"/>
      <c r="BH123" s="247"/>
      <c r="BI123" s="247"/>
      <c r="BJ123" s="247"/>
      <c r="BK123" s="247"/>
      <c r="BL123" s="247"/>
      <c r="BM123" s="247"/>
      <c r="BN123" s="247"/>
      <c r="BO123" s="913" t="s">
        <v>470</v>
      </c>
      <c r="BP123" s="914"/>
      <c r="BQ123" s="868">
        <v>9227511</v>
      </c>
      <c r="BR123" s="869"/>
      <c r="BS123" s="869"/>
      <c r="BT123" s="869"/>
      <c r="BU123" s="869"/>
      <c r="BV123" s="869">
        <v>9310721</v>
      </c>
      <c r="BW123" s="869"/>
      <c r="BX123" s="869"/>
      <c r="BY123" s="869"/>
      <c r="BZ123" s="869"/>
      <c r="CA123" s="869">
        <v>9189832</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436</v>
      </c>
      <c r="DW123" s="861"/>
      <c r="DX123" s="861"/>
      <c r="DY123" s="861"/>
      <c r="DZ123" s="862"/>
    </row>
    <row r="124" spans="1:130" s="226"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472</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26"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436</v>
      </c>
      <c r="AB125" s="816"/>
      <c r="AC125" s="816"/>
      <c r="AD125" s="816"/>
      <c r="AE125" s="817"/>
      <c r="AF125" s="818" t="s">
        <v>436</v>
      </c>
      <c r="AG125" s="816"/>
      <c r="AH125" s="816"/>
      <c r="AI125" s="816"/>
      <c r="AJ125" s="817"/>
      <c r="AK125" s="818" t="s">
        <v>131</v>
      </c>
      <c r="AL125" s="816"/>
      <c r="AM125" s="816"/>
      <c r="AN125" s="816"/>
      <c r="AO125" s="817"/>
      <c r="AP125" s="860" t="s">
        <v>436</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473</v>
      </c>
      <c r="CL125" s="888"/>
      <c r="CM125" s="888"/>
      <c r="CN125" s="888"/>
      <c r="CO125" s="889"/>
      <c r="CP125" s="896" t="s">
        <v>474</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26"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436</v>
      </c>
      <c r="AL126" s="816"/>
      <c r="AM126" s="816"/>
      <c r="AN126" s="816"/>
      <c r="AO126" s="817"/>
      <c r="AP126" s="860" t="s">
        <v>131</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475</v>
      </c>
      <c r="CQ126" s="788"/>
      <c r="CR126" s="788"/>
      <c r="CS126" s="788"/>
      <c r="CT126" s="788"/>
      <c r="CU126" s="788"/>
      <c r="CV126" s="788"/>
      <c r="CW126" s="788"/>
      <c r="CX126" s="788"/>
      <c r="CY126" s="788"/>
      <c r="CZ126" s="788"/>
      <c r="DA126" s="788"/>
      <c r="DB126" s="788"/>
      <c r="DC126" s="788"/>
      <c r="DD126" s="788"/>
      <c r="DE126" s="788"/>
      <c r="DF126" s="789"/>
      <c r="DG126" s="852" t="s">
        <v>436</v>
      </c>
      <c r="DH126" s="853"/>
      <c r="DI126" s="853"/>
      <c r="DJ126" s="853"/>
      <c r="DK126" s="853"/>
      <c r="DL126" s="853" t="s">
        <v>131</v>
      </c>
      <c r="DM126" s="853"/>
      <c r="DN126" s="853"/>
      <c r="DO126" s="853"/>
      <c r="DP126" s="853"/>
      <c r="DQ126" s="853" t="s">
        <v>131</v>
      </c>
      <c r="DR126" s="853"/>
      <c r="DS126" s="853"/>
      <c r="DT126" s="853"/>
      <c r="DU126" s="853"/>
      <c r="DV126" s="830" t="s">
        <v>436</v>
      </c>
      <c r="DW126" s="830"/>
      <c r="DX126" s="830"/>
      <c r="DY126" s="830"/>
      <c r="DZ126" s="831"/>
    </row>
    <row r="127" spans="1:130" s="226" customFormat="1" ht="26.25" customHeight="1" x14ac:dyDescent="0.15">
      <c r="A127" s="858"/>
      <c r="B127" s="859"/>
      <c r="C127" s="874" t="s">
        <v>476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1779</v>
      </c>
      <c r="AB127" s="816"/>
      <c r="AC127" s="816"/>
      <c r="AD127" s="816"/>
      <c r="AE127" s="817"/>
      <c r="AF127" s="818">
        <v>1252</v>
      </c>
      <c r="AG127" s="816"/>
      <c r="AH127" s="816"/>
      <c r="AI127" s="816"/>
      <c r="AJ127" s="817"/>
      <c r="AK127" s="818">
        <v>694</v>
      </c>
      <c r="AL127" s="816"/>
      <c r="AM127" s="816"/>
      <c r="AN127" s="816"/>
      <c r="AO127" s="817"/>
      <c r="AP127" s="860">
        <v>0</v>
      </c>
      <c r="AQ127" s="861"/>
      <c r="AR127" s="861"/>
      <c r="AS127" s="861"/>
      <c r="AT127" s="862"/>
      <c r="AU127" s="228"/>
      <c r="AV127" s="228"/>
      <c r="AW127" s="228"/>
      <c r="AX127" s="877" t="s">
        <v>477</v>
      </c>
      <c r="AY127" s="848"/>
      <c r="AZ127" s="848"/>
      <c r="BA127" s="848"/>
      <c r="BB127" s="848"/>
      <c r="BC127" s="848"/>
      <c r="BD127" s="848"/>
      <c r="BE127" s="849"/>
      <c r="BF127" s="847" t="s">
        <v>478</v>
      </c>
      <c r="BG127" s="848"/>
      <c r="BH127" s="848"/>
      <c r="BI127" s="848"/>
      <c r="BJ127" s="848"/>
      <c r="BK127" s="848"/>
      <c r="BL127" s="849"/>
      <c r="BM127" s="847" t="s">
        <v>479</v>
      </c>
      <c r="BN127" s="848"/>
      <c r="BO127" s="848"/>
      <c r="BP127" s="848"/>
      <c r="BQ127" s="848"/>
      <c r="BR127" s="848"/>
      <c r="BS127" s="849"/>
      <c r="BT127" s="847" t="s">
        <v>480</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481</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436</v>
      </c>
      <c r="DR127" s="853"/>
      <c r="DS127" s="853"/>
      <c r="DT127" s="853"/>
      <c r="DU127" s="853"/>
      <c r="DV127" s="830" t="s">
        <v>131</v>
      </c>
      <c r="DW127" s="830"/>
      <c r="DX127" s="830"/>
      <c r="DY127" s="830"/>
      <c r="DZ127" s="831"/>
    </row>
    <row r="128" spans="1:130" s="226" customFormat="1" ht="26.25" customHeight="1" thickBot="1" x14ac:dyDescent="0.2">
      <c r="A128" s="832" t="s">
        <v>482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483</v>
      </c>
      <c r="X128" s="834"/>
      <c r="Y128" s="834"/>
      <c r="Z128" s="835"/>
      <c r="AA128" s="836">
        <v>52592</v>
      </c>
      <c r="AB128" s="837"/>
      <c r="AC128" s="837"/>
      <c r="AD128" s="837"/>
      <c r="AE128" s="838"/>
      <c r="AF128" s="839">
        <v>50716</v>
      </c>
      <c r="AG128" s="837"/>
      <c r="AH128" s="837"/>
      <c r="AI128" s="837"/>
      <c r="AJ128" s="838"/>
      <c r="AK128" s="839">
        <v>54800</v>
      </c>
      <c r="AL128" s="837"/>
      <c r="AM128" s="837"/>
      <c r="AN128" s="837"/>
      <c r="AO128" s="838"/>
      <c r="AP128" s="840"/>
      <c r="AQ128" s="841"/>
      <c r="AR128" s="841"/>
      <c r="AS128" s="841"/>
      <c r="AT128" s="842"/>
      <c r="AU128" s="228"/>
      <c r="AV128" s="228"/>
      <c r="AW128" s="228"/>
      <c r="AX128" s="843" t="s">
        <v>484</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485</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436</v>
      </c>
      <c r="DW128" s="828"/>
      <c r="DX128" s="828"/>
      <c r="DY128" s="828"/>
      <c r="DZ128" s="829"/>
    </row>
    <row r="129" spans="1:131" s="226"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486</v>
      </c>
      <c r="X129" s="813"/>
      <c r="Y129" s="813"/>
      <c r="Z129" s="814"/>
      <c r="AA129" s="815">
        <v>2403811</v>
      </c>
      <c r="AB129" s="816"/>
      <c r="AC129" s="816"/>
      <c r="AD129" s="816"/>
      <c r="AE129" s="817"/>
      <c r="AF129" s="818">
        <v>2560871</v>
      </c>
      <c r="AG129" s="816"/>
      <c r="AH129" s="816"/>
      <c r="AI129" s="816"/>
      <c r="AJ129" s="817"/>
      <c r="AK129" s="818">
        <v>2528241</v>
      </c>
      <c r="AL129" s="816"/>
      <c r="AM129" s="816"/>
      <c r="AN129" s="816"/>
      <c r="AO129" s="817"/>
      <c r="AP129" s="819"/>
      <c r="AQ129" s="820"/>
      <c r="AR129" s="820"/>
      <c r="AS129" s="820"/>
      <c r="AT129" s="821"/>
      <c r="AU129" s="229"/>
      <c r="AV129" s="229"/>
      <c r="AW129" s="229"/>
      <c r="AX129" s="787" t="s">
        <v>487</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488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489</v>
      </c>
      <c r="X130" s="813"/>
      <c r="Y130" s="813"/>
      <c r="Z130" s="814"/>
      <c r="AA130" s="815">
        <v>473510</v>
      </c>
      <c r="AB130" s="816"/>
      <c r="AC130" s="816"/>
      <c r="AD130" s="816"/>
      <c r="AE130" s="817"/>
      <c r="AF130" s="818">
        <v>490425</v>
      </c>
      <c r="AG130" s="816"/>
      <c r="AH130" s="816"/>
      <c r="AI130" s="816"/>
      <c r="AJ130" s="817"/>
      <c r="AK130" s="818">
        <v>492416</v>
      </c>
      <c r="AL130" s="816"/>
      <c r="AM130" s="816"/>
      <c r="AN130" s="816"/>
      <c r="AO130" s="817"/>
      <c r="AP130" s="819"/>
      <c r="AQ130" s="820"/>
      <c r="AR130" s="820"/>
      <c r="AS130" s="820"/>
      <c r="AT130" s="821"/>
      <c r="AU130" s="229"/>
      <c r="AV130" s="229"/>
      <c r="AW130" s="229"/>
      <c r="AX130" s="787" t="s">
        <v>490</v>
      </c>
      <c r="AY130" s="788"/>
      <c r="AZ130" s="788"/>
      <c r="BA130" s="788"/>
      <c r="BB130" s="788"/>
      <c r="BC130" s="788"/>
      <c r="BD130" s="788"/>
      <c r="BE130" s="789"/>
      <c r="BF130" s="790">
        <v>3.9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491</v>
      </c>
      <c r="X131" s="797"/>
      <c r="Y131" s="797"/>
      <c r="Z131" s="798"/>
      <c r="AA131" s="799">
        <v>1930301</v>
      </c>
      <c r="AB131" s="800"/>
      <c r="AC131" s="800"/>
      <c r="AD131" s="800"/>
      <c r="AE131" s="801"/>
      <c r="AF131" s="802">
        <v>2070446</v>
      </c>
      <c r="AG131" s="800"/>
      <c r="AH131" s="800"/>
      <c r="AI131" s="800"/>
      <c r="AJ131" s="801"/>
      <c r="AK131" s="802">
        <v>2035825</v>
      </c>
      <c r="AL131" s="800"/>
      <c r="AM131" s="800"/>
      <c r="AN131" s="800"/>
      <c r="AO131" s="801"/>
      <c r="AP131" s="803"/>
      <c r="AQ131" s="804"/>
      <c r="AR131" s="804"/>
      <c r="AS131" s="804"/>
      <c r="AT131" s="805"/>
      <c r="AU131" s="229"/>
      <c r="AV131" s="229"/>
      <c r="AW131" s="229"/>
      <c r="AX131" s="765" t="s">
        <v>492</v>
      </c>
      <c r="AY131" s="766"/>
      <c r="AZ131" s="766"/>
      <c r="BA131" s="766"/>
      <c r="BB131" s="766"/>
      <c r="BC131" s="766"/>
      <c r="BD131" s="766"/>
      <c r="BE131" s="767"/>
      <c r="BF131" s="768" t="s">
        <v>493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2.8565493150000001</v>
      </c>
      <c r="AB132" s="781"/>
      <c r="AC132" s="781"/>
      <c r="AD132" s="781"/>
      <c r="AE132" s="782"/>
      <c r="AF132" s="783">
        <v>4.7646255929999999</v>
      </c>
      <c r="AG132" s="781"/>
      <c r="AH132" s="781"/>
      <c r="AI132" s="781"/>
      <c r="AJ132" s="782"/>
      <c r="AK132" s="783">
        <v>4.2295383940000004</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2.1</v>
      </c>
      <c r="AB133" s="760"/>
      <c r="AC133" s="760"/>
      <c r="AD133" s="760"/>
      <c r="AE133" s="761"/>
      <c r="AF133" s="759">
        <v>3.3</v>
      </c>
      <c r="AG133" s="760"/>
      <c r="AH133" s="760"/>
      <c r="AI133" s="760"/>
      <c r="AJ133" s="761"/>
      <c r="AK133" s="759">
        <v>3.9</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gSf3qtX7+Pfb0kiNKUKVzrexYZPxFZji58J9tmVphTUu7fE8wA6BMKV1y/Px8TPuYKlynR/+TC6jxjUPFPvWQ==" saltValue="GOM6f5qQvIdb9HbUHSLi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4"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UkmZq+arsc1X3qYwYQ8p5YTgodVag5kO84H02RHLfvIQn5QVXJSt8LZ0uOwHsrd2XAD2z6jM3gFk8yBmzP7z1Q==" saltValue="yuxKS07R7GQrxwCj2d+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H1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lK7Coxo3y3WIDPQyLIykp+NCj3gfv6f4CVIUrvqY/2Zr3LjYx/IER51CQNvZPtcA/edgAy9zZ7u6QrFzUL+g==" saltValue="yzGdwtLELuh18rXsqIW4u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2"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3"/>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4" t="s">
        <v>505</v>
      </c>
      <c r="AL9" s="1165"/>
      <c r="AM9" s="1165"/>
      <c r="AN9" s="1166"/>
      <c r="AO9" s="277">
        <v>694227</v>
      </c>
      <c r="AP9" s="277">
        <v>530755</v>
      </c>
      <c r="AQ9" s="278">
        <v>239803</v>
      </c>
      <c r="AR9" s="279">
        <v>121.3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4" t="s">
        <v>506</v>
      </c>
      <c r="AL10" s="1165"/>
      <c r="AM10" s="1165"/>
      <c r="AN10" s="1166"/>
      <c r="AO10" s="280">
        <v>119167</v>
      </c>
      <c r="AP10" s="280">
        <v>91106</v>
      </c>
      <c r="AQ10" s="281">
        <v>35073</v>
      </c>
      <c r="AR10" s="282">
        <v>159.80000000000001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4" t="s">
        <v>507</v>
      </c>
      <c r="AL11" s="1165"/>
      <c r="AM11" s="1165"/>
      <c r="AN11" s="1166"/>
      <c r="AO11" s="280" t="s">
        <v>508</v>
      </c>
      <c r="AP11" s="280" t="s">
        <v>508</v>
      </c>
      <c r="AQ11" s="281">
        <v>3640</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4" t="s">
        <v>509</v>
      </c>
      <c r="AL12" s="1165"/>
      <c r="AM12" s="1165"/>
      <c r="AN12" s="1166"/>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4" t="s">
        <v>510</v>
      </c>
      <c r="AL13" s="1165"/>
      <c r="AM13" s="1165"/>
      <c r="AN13" s="1166"/>
      <c r="AO13" s="280">
        <v>50003</v>
      </c>
      <c r="AP13" s="280">
        <v>38229</v>
      </c>
      <c r="AQ13" s="281">
        <v>11407</v>
      </c>
      <c r="AR13" s="282">
        <v>235.1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4" t="s">
        <v>511</v>
      </c>
      <c r="AL14" s="1165"/>
      <c r="AM14" s="1165"/>
      <c r="AN14" s="1166"/>
      <c r="AO14" s="280">
        <v>10830</v>
      </c>
      <c r="AP14" s="280">
        <v>8280</v>
      </c>
      <c r="AQ14" s="281">
        <v>4585</v>
      </c>
      <c r="AR14" s="282">
        <v>80.599999999999994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7" t="s">
        <v>512</v>
      </c>
      <c r="AL15" s="1168"/>
      <c r="AM15" s="1168"/>
      <c r="AN15" s="1169"/>
      <c r="AO15" s="280">
        <v>-43775</v>
      </c>
      <c r="AP15" s="280">
        <v>-33467</v>
      </c>
      <c r="AQ15" s="281">
        <v>-18839</v>
      </c>
      <c r="AR15" s="282">
        <v>77.599999999999994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7" t="s">
        <v>190</v>
      </c>
      <c r="AL16" s="1168"/>
      <c r="AM16" s="1168"/>
      <c r="AN16" s="1169"/>
      <c r="AO16" s="280">
        <v>830452</v>
      </c>
      <c r="AP16" s="280">
        <v>634902</v>
      </c>
      <c r="AQ16" s="281">
        <v>275669</v>
      </c>
      <c r="AR16" s="282">
        <v>130.30000000000001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0" t="s">
        <v>517</v>
      </c>
      <c r="AL21" s="1171"/>
      <c r="AM21" s="1171"/>
      <c r="AN21" s="1172"/>
      <c r="AO21" s="293">
        <v>44.34</v>
      </c>
      <c r="AP21" s="294">
        <v>23.86</v>
      </c>
      <c r="AQ21" s="295">
        <v>20.48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0" t="s">
        <v>518</v>
      </c>
      <c r="AL22" s="1171"/>
      <c r="AM22" s="1171"/>
      <c r="AN22" s="1172"/>
      <c r="AO22" s="298">
        <v>95.3</v>
      </c>
      <c r="AP22" s="299">
        <v>95.5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3" t="s">
        <v>519</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2"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3"/>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4" t="s">
        <v>522</v>
      </c>
      <c r="AL32" s="1155"/>
      <c r="AM32" s="1155"/>
      <c r="AN32" s="1156"/>
      <c r="AO32" s="308">
        <v>571284</v>
      </c>
      <c r="AP32" s="308">
        <v>436761</v>
      </c>
      <c r="AQ32" s="309">
        <v>162926</v>
      </c>
      <c r="AR32" s="310">
        <v>168.1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4" t="s">
        <v>523</v>
      </c>
      <c r="AL33" s="1155"/>
      <c r="AM33" s="1155"/>
      <c r="AN33" s="1156"/>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4" t="s">
        <v>524</v>
      </c>
      <c r="AL34" s="1155"/>
      <c r="AM34" s="1155"/>
      <c r="AN34" s="1156"/>
      <c r="AO34" s="308" t="s">
        <v>508</v>
      </c>
      <c r="AP34" s="308" t="s">
        <v>508</v>
      </c>
      <c r="AQ34" s="309">
        <v>4</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4" t="s">
        <v>525</v>
      </c>
      <c r="AL35" s="1155"/>
      <c r="AM35" s="1155"/>
      <c r="AN35" s="1156"/>
      <c r="AO35" s="308">
        <v>60891</v>
      </c>
      <c r="AP35" s="308">
        <v>46553</v>
      </c>
      <c r="AQ35" s="309">
        <v>33512</v>
      </c>
      <c r="AR35" s="310">
        <v>38.9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4" t="s">
        <v>526</v>
      </c>
      <c r="AL36" s="1155"/>
      <c r="AM36" s="1155"/>
      <c r="AN36" s="1156"/>
      <c r="AO36" s="308" t="s">
        <v>508</v>
      </c>
      <c r="AP36" s="308" t="s">
        <v>508</v>
      </c>
      <c r="AQ36" s="309">
        <v>2866</v>
      </c>
      <c r="AR36" s="310" t="s">
        <v>508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4" t="s">
        <v>527</v>
      </c>
      <c r="AL37" s="1155"/>
      <c r="AM37" s="1155"/>
      <c r="AN37" s="1156"/>
      <c r="AO37" s="308">
        <v>694</v>
      </c>
      <c r="AP37" s="308">
        <v>531</v>
      </c>
      <c r="AQ37" s="309">
        <v>1429</v>
      </c>
      <c r="AR37" s="310">
        <v>-62.8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7" t="s">
        <v>528</v>
      </c>
      <c r="AL38" s="1158"/>
      <c r="AM38" s="1158"/>
      <c r="AN38" s="1159"/>
      <c r="AO38" s="311">
        <v>453</v>
      </c>
      <c r="AP38" s="311">
        <v>346</v>
      </c>
      <c r="AQ38" s="312">
        <v>30</v>
      </c>
      <c r="AR38" s="300">
        <v>1053.3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7" t="s">
        <v>529</v>
      </c>
      <c r="AL39" s="1158"/>
      <c r="AM39" s="1158"/>
      <c r="AN39" s="1159"/>
      <c r="AO39" s="308">
        <v>-54800</v>
      </c>
      <c r="AP39" s="308">
        <v>-41896</v>
      </c>
      <c r="AQ39" s="309">
        <v>-7390</v>
      </c>
      <c r="AR39" s="310">
        <v>466.9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4" t="s">
        <v>530</v>
      </c>
      <c r="AL40" s="1155"/>
      <c r="AM40" s="1155"/>
      <c r="AN40" s="1156"/>
      <c r="AO40" s="308">
        <v>-492416</v>
      </c>
      <c r="AP40" s="308">
        <v>-376465</v>
      </c>
      <c r="AQ40" s="309">
        <v>-136323</v>
      </c>
      <c r="AR40" s="310">
        <v>176.2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0" t="s">
        <v>304</v>
      </c>
      <c r="AL41" s="1161"/>
      <c r="AM41" s="1161"/>
      <c r="AN41" s="1162"/>
      <c r="AO41" s="308">
        <v>86106</v>
      </c>
      <c r="AP41" s="308">
        <v>65830</v>
      </c>
      <c r="AQ41" s="309">
        <v>57054</v>
      </c>
      <c r="AR41" s="310">
        <v>15.4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7" t="s">
        <v>500</v>
      </c>
      <c r="AN49" s="1149" t="s">
        <v>534</v>
      </c>
      <c r="AO49" s="1150"/>
      <c r="AP49" s="1150"/>
      <c r="AQ49" s="1150"/>
      <c r="AR49" s="115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8"/>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464801</v>
      </c>
      <c r="AN51" s="330">
        <v>308223</v>
      </c>
      <c r="AO51" s="331">
        <v>19.2</v>
      </c>
      <c r="AP51" s="332">
        <v>271581</v>
      </c>
      <c r="AQ51" s="333">
        <v>-6.7</v>
      </c>
      <c r="AR51" s="334">
        <v>25.9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303142</v>
      </c>
      <c r="AN52" s="338">
        <v>201023</v>
      </c>
      <c r="AO52" s="339">
        <v>44.9</v>
      </c>
      <c r="AP52" s="340">
        <v>117844</v>
      </c>
      <c r="AQ52" s="341">
        <v>-1</v>
      </c>
      <c r="AR52" s="342">
        <v>45.9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1104272</v>
      </c>
      <c r="AN53" s="330">
        <v>763146</v>
      </c>
      <c r="AO53" s="331">
        <v>147.6</v>
      </c>
      <c r="AP53" s="332">
        <v>268375</v>
      </c>
      <c r="AQ53" s="333">
        <v>-1.2</v>
      </c>
      <c r="AR53" s="334">
        <v>148.80000000000001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378508</v>
      </c>
      <c r="AN54" s="338">
        <v>261581</v>
      </c>
      <c r="AO54" s="339">
        <v>30.1</v>
      </c>
      <c r="AP54" s="340">
        <v>119602</v>
      </c>
      <c r="AQ54" s="341">
        <v>1.5</v>
      </c>
      <c r="AR54" s="342">
        <v>28.6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996646</v>
      </c>
      <c r="AN55" s="330">
        <v>719081</v>
      </c>
      <c r="AO55" s="331">
        <v>-5.8</v>
      </c>
      <c r="AP55" s="332">
        <v>301035</v>
      </c>
      <c r="AQ55" s="333">
        <v>12.2</v>
      </c>
      <c r="AR55" s="334">
        <v>-18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248743</v>
      </c>
      <c r="AN56" s="338">
        <v>179468</v>
      </c>
      <c r="AO56" s="339">
        <v>-31.4</v>
      </c>
      <c r="AP56" s="340">
        <v>154376</v>
      </c>
      <c r="AQ56" s="341">
        <v>29.1</v>
      </c>
      <c r="AR56" s="342">
        <v>-60.5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1081611</v>
      </c>
      <c r="AN57" s="330">
        <v>812020</v>
      </c>
      <c r="AO57" s="331">
        <v>12.9</v>
      </c>
      <c r="AP57" s="332">
        <v>277467</v>
      </c>
      <c r="AQ57" s="333">
        <v>-7.8</v>
      </c>
      <c r="AR57" s="334">
        <v>20.7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564408</v>
      </c>
      <c r="AN58" s="338">
        <v>423730</v>
      </c>
      <c r="AO58" s="339">
        <v>136.1</v>
      </c>
      <c r="AP58" s="340">
        <v>128378</v>
      </c>
      <c r="AQ58" s="341">
        <v>-16.8</v>
      </c>
      <c r="AR58" s="342">
        <v>152.9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608989</v>
      </c>
      <c r="AN59" s="330">
        <v>465588</v>
      </c>
      <c r="AO59" s="331">
        <v>-42.7</v>
      </c>
      <c r="AP59" s="332">
        <v>282256</v>
      </c>
      <c r="AQ59" s="333">
        <v>1.7</v>
      </c>
      <c r="AR59" s="334">
        <v>-44.4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311208</v>
      </c>
      <c r="AN60" s="338">
        <v>237927</v>
      </c>
      <c r="AO60" s="339">
        <v>-43.8</v>
      </c>
      <c r="AP60" s="340">
        <v>145453</v>
      </c>
      <c r="AQ60" s="341">
        <v>13.3</v>
      </c>
      <c r="AR60" s="342">
        <v>-57.1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851264</v>
      </c>
      <c r="AN61" s="345">
        <v>613612</v>
      </c>
      <c r="AO61" s="346">
        <v>26.2</v>
      </c>
      <c r="AP61" s="347">
        <v>280143</v>
      </c>
      <c r="AQ61" s="348">
        <v>-0.4</v>
      </c>
      <c r="AR61" s="334">
        <v>26.6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361202</v>
      </c>
      <c r="AN62" s="338">
        <v>260746</v>
      </c>
      <c r="AO62" s="339">
        <v>27.2</v>
      </c>
      <c r="AP62" s="340">
        <v>133131</v>
      </c>
      <c r="AQ62" s="341">
        <v>5.2</v>
      </c>
      <c r="AR62" s="342">
        <v>22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3W/HSevDl0LSTHUsE5n3t0rHu/VA75nyieSVRRGcPB4QeITzldH0kPr+ovjWO+RmL6lwW8faSAB9EIlnZcocw==" saltValue="HkB7jLVpT/xXqcgmJU9+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HQJ6lSGtotLDmzz3jV8rk0pD/36lKrKP+Cgu9Sv3BdvCL73sgQDliQkvkTbsZCG4Q82TMd81vPnboxUd3pvQQA==" saltValue="axkeUvIC3ubb+bTobqEJ7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Oe21+QFfMhhr4PVhmhqklEGcrGcJiiZm44crwjzwy4shEPggEPB6aQRyDM3MFIGHYepmsnV/tIAcLZmbRcntCg==" saltValue="kqfuT8/o/PcBKaBqLqS+N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3" t="s">
        <v>3</v>
      </c>
      <c r="D47" s="1173"/>
      <c r="E47" s="1174"/>
      <c r="F47" s="11">
        <v>31.48</v>
      </c>
      <c r="G47" s="12">
        <v>30.68</v>
      </c>
      <c r="H47" s="12">
        <v>30.58</v>
      </c>
      <c r="I47" s="12">
        <v>28.71</v>
      </c>
      <c r="J47" s="13">
        <v>31.07</v>
      </c>
    </row>
    <row r="48" spans="2:10" ht="57.75" customHeight="1" x14ac:dyDescent="0.15">
      <c r="B48" s="14"/>
      <c r="C48" s="1175" t="s">
        <v>4</v>
      </c>
      <c r="D48" s="1175"/>
      <c r="E48" s="1176"/>
      <c r="F48" s="15">
        <v>4.1399999999999997</v>
      </c>
      <c r="G48" s="16">
        <v>4.08</v>
      </c>
      <c r="H48" s="16">
        <v>2.2400000000000002</v>
      </c>
      <c r="I48" s="16">
        <v>3.54</v>
      </c>
      <c r="J48" s="17">
        <v>3.34</v>
      </c>
    </row>
    <row r="49" spans="2:10" ht="57.75" customHeight="1" thickBot="1" x14ac:dyDescent="0.2">
      <c r="B49" s="18"/>
      <c r="C49" s="1177" t="s">
        <v>5</v>
      </c>
      <c r="D49" s="1177"/>
      <c r="E49" s="1178"/>
      <c r="F49" s="19" t="s">
        <v>555</v>
      </c>
      <c r="G49" s="20" t="s">
        <v>556</v>
      </c>
      <c r="H49" s="20" t="s">
        <v>557</v>
      </c>
      <c r="I49" s="20">
        <v>1.45</v>
      </c>
      <c r="J49" s="21">
        <v>1.75</v>
      </c>
    </row>
    <row r="50" spans="2:10" x14ac:dyDescent="0.15"/>
  </sheetData>
  <sheetProtection algorithmName="SHA-512" hashValue="woaSq9jOl47kHFwZT6wNU29MdHS7GiHHAOW+w0vHrzTKtTpjpeY22gQHN6PrMX5nc7o/mGsjANVyVtm8y2gKmw==" saltValue="d69xWSdibRdRVLAl/+hJj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9"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5" t="s">
        <v>558</v>
      </c>
      <c r="D34" s="1185"/>
      <c r="E34" s="1186"/>
      <c r="F34" s="32">
        <v>4.1399999999999997</v>
      </c>
      <c r="G34" s="33">
        <v>4.07</v>
      </c>
      <c r="H34" s="33">
        <v>2.23</v>
      </c>
      <c r="I34" s="33">
        <v>3.53</v>
      </c>
      <c r="J34" s="34">
        <v>3.34</v>
      </c>
      <c r="K34" s="22"/>
      <c r="L34" s="22"/>
      <c r="M34" s="22"/>
      <c r="N34" s="22"/>
      <c r="O34" s="22"/>
      <c r="P34" s="22"/>
    </row>
    <row r="35" spans="1:16" ht="39" customHeight="1" x14ac:dyDescent="0.15">
      <c r="A35" s="22"/>
      <c r="B35" s="35"/>
      <c r="C35" s="1179" t="s">
        <v>559</v>
      </c>
      <c r="D35" s="1180"/>
      <c r="E35" s="1181"/>
      <c r="F35" s="36">
        <v>0</v>
      </c>
      <c r="G35" s="37">
        <v>0.12</v>
      </c>
      <c r="H35" s="37">
        <v>0.32</v>
      </c>
      <c r="I35" s="37">
        <v>0.01</v>
      </c>
      <c r="J35" s="38">
        <v>0.02</v>
      </c>
      <c r="K35" s="22"/>
      <c r="L35" s="22"/>
      <c r="M35" s="22"/>
      <c r="N35" s="22"/>
      <c r="O35" s="22"/>
      <c r="P35" s="22"/>
    </row>
    <row r="36" spans="1:16" ht="39" customHeight="1" x14ac:dyDescent="0.15">
      <c r="A36" s="22"/>
      <c r="B36" s="35"/>
      <c r="C36" s="1179" t="s">
        <v>560</v>
      </c>
      <c r="D36" s="1180"/>
      <c r="E36" s="1181"/>
      <c r="F36" s="36">
        <v>0.54</v>
      </c>
      <c r="G36" s="37">
        <v>0.24</v>
      </c>
      <c r="H36" s="37">
        <v>0.42</v>
      </c>
      <c r="I36" s="37">
        <v>0.08</v>
      </c>
      <c r="J36" s="38">
        <v>0</v>
      </c>
      <c r="K36" s="22"/>
      <c r="L36" s="22"/>
      <c r="M36" s="22"/>
      <c r="N36" s="22"/>
      <c r="O36" s="22"/>
      <c r="P36" s="22"/>
    </row>
    <row r="37" spans="1:16" ht="39" customHeight="1" x14ac:dyDescent="0.15">
      <c r="A37" s="22"/>
      <c r="B37" s="35"/>
      <c r="C37" s="1179" t="s">
        <v>561</v>
      </c>
      <c r="D37" s="1180"/>
      <c r="E37" s="1181"/>
      <c r="F37" s="36">
        <v>0</v>
      </c>
      <c r="G37" s="37">
        <v>0</v>
      </c>
      <c r="H37" s="37">
        <v>0</v>
      </c>
      <c r="I37" s="37">
        <v>0</v>
      </c>
      <c r="J37" s="38">
        <v>0</v>
      </c>
      <c r="K37" s="22"/>
      <c r="L37" s="22"/>
      <c r="M37" s="22"/>
      <c r="N37" s="22"/>
      <c r="O37" s="22"/>
      <c r="P37" s="22"/>
    </row>
    <row r="38" spans="1:16" ht="39" customHeight="1" x14ac:dyDescent="0.15">
      <c r="A38" s="22"/>
      <c r="B38" s="35"/>
      <c r="C38" s="1179" t="s">
        <v>562</v>
      </c>
      <c r="D38" s="1180"/>
      <c r="E38" s="1181"/>
      <c r="F38" s="36">
        <v>0</v>
      </c>
      <c r="G38" s="37">
        <v>0</v>
      </c>
      <c r="H38" s="37">
        <v>0</v>
      </c>
      <c r="I38" s="37">
        <v>0</v>
      </c>
      <c r="J38" s="38">
        <v>0</v>
      </c>
      <c r="K38" s="22"/>
      <c r="L38" s="22"/>
      <c r="M38" s="22"/>
      <c r="N38" s="22"/>
      <c r="O38" s="22"/>
      <c r="P38" s="22"/>
    </row>
    <row r="39" spans="1:16" ht="39" customHeight="1" x14ac:dyDescent="0.15">
      <c r="A39" s="22"/>
      <c r="B39" s="35"/>
      <c r="C39" s="1179" t="s">
        <v>563</v>
      </c>
      <c r="D39" s="1180"/>
      <c r="E39" s="1181"/>
      <c r="F39" s="36">
        <v>0</v>
      </c>
      <c r="G39" s="37">
        <v>0</v>
      </c>
      <c r="H39" s="37">
        <v>0</v>
      </c>
      <c r="I39" s="37">
        <v>0</v>
      </c>
      <c r="J39" s="38">
        <v>0</v>
      </c>
      <c r="K39" s="22"/>
      <c r="L39" s="22"/>
      <c r="M39" s="22"/>
      <c r="N39" s="22"/>
      <c r="O39" s="22"/>
      <c r="P39" s="22"/>
    </row>
    <row r="40" spans="1:16" ht="39" customHeight="1" x14ac:dyDescent="0.15">
      <c r="A40" s="22"/>
      <c r="B40" s="35"/>
      <c r="C40" s="1179" t="s">
        <v>564</v>
      </c>
      <c r="D40" s="1180"/>
      <c r="E40" s="1181"/>
      <c r="F40" s="36">
        <v>0</v>
      </c>
      <c r="G40" s="37">
        <v>0</v>
      </c>
      <c r="H40" s="37">
        <v>0</v>
      </c>
      <c r="I40" s="37">
        <v>0</v>
      </c>
      <c r="J40" s="38">
        <v>0</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565</v>
      </c>
      <c r="D42" s="1180"/>
      <c r="E42" s="1181"/>
      <c r="F42" s="36" t="s">
        <v>508</v>
      </c>
      <c r="G42" s="37" t="s">
        <v>508</v>
      </c>
      <c r="H42" s="37" t="s">
        <v>508</v>
      </c>
      <c r="I42" s="37" t="s">
        <v>508</v>
      </c>
      <c r="J42" s="38" t="s">
        <v>508</v>
      </c>
      <c r="K42" s="22"/>
      <c r="L42" s="22"/>
      <c r="M42" s="22"/>
      <c r="N42" s="22"/>
      <c r="O42" s="22"/>
      <c r="P42" s="22"/>
    </row>
    <row r="43" spans="1:16" ht="39" customHeight="1" thickBot="1" x14ac:dyDescent="0.2">
      <c r="A43" s="22"/>
      <c r="B43" s="40"/>
      <c r="C43" s="1182" t="s">
        <v>566</v>
      </c>
      <c r="D43" s="1183"/>
      <c r="E43" s="1184"/>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qIL86L+NFQc6GI4kfBscVO5f7SjSSAXKLN0EtO6+kwivgQGDo/B31zwNGEx6jsYrqpqjqP+gPw+0CMHsYcpw==" saltValue="LJsLYryqciqqlL37uaI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0" t="s">
        <v>10</v>
      </c>
      <c r="C45" s="1211"/>
      <c r="D45" s="58"/>
      <c r="E45" s="1216" t="s">
        <v>11</v>
      </c>
      <c r="F45" s="1216"/>
      <c r="G45" s="1216"/>
      <c r="H45" s="1216"/>
      <c r="I45" s="1216"/>
      <c r="J45" s="1217"/>
      <c r="K45" s="59">
        <v>429</v>
      </c>
      <c r="L45" s="60">
        <v>534</v>
      </c>
      <c r="M45" s="60">
        <v>519</v>
      </c>
      <c r="N45" s="60">
        <v>580</v>
      </c>
      <c r="O45" s="61">
        <v>571</v>
      </c>
      <c r="P45" s="48"/>
      <c r="Q45" s="48"/>
      <c r="R45" s="48"/>
      <c r="S45" s="48"/>
      <c r="T45" s="48"/>
      <c r="U45" s="48"/>
    </row>
    <row r="46" spans="1:21" ht="30.75" customHeight="1" x14ac:dyDescent="0.15">
      <c r="A46" s="48"/>
      <c r="B46" s="1212"/>
      <c r="C46" s="1213"/>
      <c r="D46" s="62"/>
      <c r="E46" s="1189" t="s">
        <v>12</v>
      </c>
      <c r="F46" s="1189"/>
      <c r="G46" s="1189"/>
      <c r="H46" s="1189"/>
      <c r="I46" s="1189"/>
      <c r="J46" s="1190"/>
      <c r="K46" s="63" t="s">
        <v>508</v>
      </c>
      <c r="L46" s="64" t="s">
        <v>508</v>
      </c>
      <c r="M46" s="64" t="s">
        <v>508</v>
      </c>
      <c r="N46" s="64" t="s">
        <v>508</v>
      </c>
      <c r="O46" s="65" t="s">
        <v>508</v>
      </c>
      <c r="P46" s="48"/>
      <c r="Q46" s="48"/>
      <c r="R46" s="48"/>
      <c r="S46" s="48"/>
      <c r="T46" s="48"/>
      <c r="U46" s="48"/>
    </row>
    <row r="47" spans="1:21" ht="30.75" customHeight="1" x14ac:dyDescent="0.15">
      <c r="A47" s="48"/>
      <c r="B47" s="1212"/>
      <c r="C47" s="1213"/>
      <c r="D47" s="62"/>
      <c r="E47" s="1189" t="s">
        <v>13</v>
      </c>
      <c r="F47" s="1189"/>
      <c r="G47" s="1189"/>
      <c r="H47" s="1189"/>
      <c r="I47" s="1189"/>
      <c r="J47" s="1190"/>
      <c r="K47" s="63" t="s">
        <v>508</v>
      </c>
      <c r="L47" s="64" t="s">
        <v>508</v>
      </c>
      <c r="M47" s="64" t="s">
        <v>508</v>
      </c>
      <c r="N47" s="64" t="s">
        <v>508</v>
      </c>
      <c r="O47" s="65" t="s">
        <v>508</v>
      </c>
      <c r="P47" s="48"/>
      <c r="Q47" s="48"/>
      <c r="R47" s="48"/>
      <c r="S47" s="48"/>
      <c r="T47" s="48"/>
      <c r="U47" s="48"/>
    </row>
    <row r="48" spans="1:21" ht="30.75" customHeight="1" x14ac:dyDescent="0.15">
      <c r="A48" s="48"/>
      <c r="B48" s="1212"/>
      <c r="C48" s="1213"/>
      <c r="D48" s="62"/>
      <c r="E48" s="1189" t="s">
        <v>14</v>
      </c>
      <c r="F48" s="1189"/>
      <c r="G48" s="1189"/>
      <c r="H48" s="1189"/>
      <c r="I48" s="1189"/>
      <c r="J48" s="1190"/>
      <c r="K48" s="63">
        <v>69</v>
      </c>
      <c r="L48" s="64">
        <v>70</v>
      </c>
      <c r="M48" s="64">
        <v>60</v>
      </c>
      <c r="N48" s="64">
        <v>58</v>
      </c>
      <c r="O48" s="65">
        <v>61</v>
      </c>
      <c r="P48" s="48"/>
      <c r="Q48" s="48"/>
      <c r="R48" s="48"/>
      <c r="S48" s="48"/>
      <c r="T48" s="48"/>
      <c r="U48" s="48"/>
    </row>
    <row r="49" spans="1:21" ht="30.75" customHeight="1" x14ac:dyDescent="0.15">
      <c r="A49" s="48"/>
      <c r="B49" s="1212"/>
      <c r="C49" s="1213"/>
      <c r="D49" s="62"/>
      <c r="E49" s="1189" t="s">
        <v>15</v>
      </c>
      <c r="F49" s="1189"/>
      <c r="G49" s="1189"/>
      <c r="H49" s="1189"/>
      <c r="I49" s="1189"/>
      <c r="J49" s="1190"/>
      <c r="K49" s="63" t="s">
        <v>508</v>
      </c>
      <c r="L49" s="64" t="s">
        <v>508</v>
      </c>
      <c r="M49" s="64" t="s">
        <v>508</v>
      </c>
      <c r="N49" s="64" t="s">
        <v>508</v>
      </c>
      <c r="O49" s="65" t="s">
        <v>508</v>
      </c>
      <c r="P49" s="48"/>
      <c r="Q49" s="48"/>
      <c r="R49" s="48"/>
      <c r="S49" s="48"/>
      <c r="T49" s="48"/>
      <c r="U49" s="48"/>
    </row>
    <row r="50" spans="1:21" ht="30.75" customHeight="1" x14ac:dyDescent="0.15">
      <c r="A50" s="48"/>
      <c r="B50" s="1212"/>
      <c r="C50" s="1213"/>
      <c r="D50" s="62"/>
      <c r="E50" s="1189" t="s">
        <v>16</v>
      </c>
      <c r="F50" s="1189"/>
      <c r="G50" s="1189"/>
      <c r="H50" s="1189"/>
      <c r="I50" s="1189"/>
      <c r="J50" s="1190"/>
      <c r="K50" s="63">
        <v>1</v>
      </c>
      <c r="L50" s="64">
        <v>1</v>
      </c>
      <c r="M50" s="64">
        <v>2</v>
      </c>
      <c r="N50" s="64">
        <v>1</v>
      </c>
      <c r="O50" s="65">
        <v>1</v>
      </c>
      <c r="P50" s="48"/>
      <c r="Q50" s="48"/>
      <c r="R50" s="48"/>
      <c r="S50" s="48"/>
      <c r="T50" s="48"/>
      <c r="U50" s="48"/>
    </row>
    <row r="51" spans="1:21" ht="30.75" customHeight="1" x14ac:dyDescent="0.15">
      <c r="A51" s="48"/>
      <c r="B51" s="1214"/>
      <c r="C51" s="1215"/>
      <c r="D51" s="66"/>
      <c r="E51" s="1189" t="s">
        <v>17</v>
      </c>
      <c r="F51" s="1189"/>
      <c r="G51" s="1189"/>
      <c r="H51" s="1189"/>
      <c r="I51" s="1189"/>
      <c r="J51" s="1190"/>
      <c r="K51" s="63" t="s">
        <v>508</v>
      </c>
      <c r="L51" s="64">
        <v>0</v>
      </c>
      <c r="M51" s="64">
        <v>0</v>
      </c>
      <c r="N51" s="64">
        <v>1</v>
      </c>
      <c r="O51" s="65">
        <v>0</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478</v>
      </c>
      <c r="L52" s="64">
        <v>558</v>
      </c>
      <c r="M52" s="64">
        <v>527</v>
      </c>
      <c r="N52" s="64">
        <v>542</v>
      </c>
      <c r="O52" s="65">
        <v>548</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21</v>
      </c>
      <c r="L53" s="69">
        <v>47</v>
      </c>
      <c r="M53" s="69">
        <v>54</v>
      </c>
      <c r="N53" s="69">
        <v>98</v>
      </c>
      <c r="O53" s="70">
        <v>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95" t="s">
        <v>26</v>
      </c>
      <c r="C58" s="1196"/>
      <c r="D58" s="1201" t="s">
        <v>27</v>
      </c>
      <c r="E58" s="1202"/>
      <c r="F58" s="1202"/>
      <c r="G58" s="1202"/>
      <c r="H58" s="1202"/>
      <c r="I58" s="1202"/>
      <c r="J58" s="1203"/>
      <c r="K58" s="83" t="s">
        <v>585</v>
      </c>
      <c r="L58" s="84" t="s">
        <v>585</v>
      </c>
      <c r="M58" s="84" t="s">
        <v>585</v>
      </c>
      <c r="N58" s="84" t="s">
        <v>585</v>
      </c>
      <c r="O58" s="85" t="s">
        <v>585</v>
      </c>
    </row>
    <row r="59" spans="1:21" ht="31.5" customHeight="1" x14ac:dyDescent="0.15">
      <c r="B59" s="1197"/>
      <c r="C59" s="1198"/>
      <c r="D59" s="1204" t="s">
        <v>28</v>
      </c>
      <c r="E59" s="1205"/>
      <c r="F59" s="1205"/>
      <c r="G59" s="1205"/>
      <c r="H59" s="1205"/>
      <c r="I59" s="1205"/>
      <c r="J59" s="1206"/>
      <c r="K59" s="86" t="s">
        <v>585</v>
      </c>
      <c r="L59" s="87" t="s">
        <v>585</v>
      </c>
      <c r="M59" s="87" t="s">
        <v>585</v>
      </c>
      <c r="N59" s="87" t="s">
        <v>585</v>
      </c>
      <c r="O59" s="88" t="s">
        <v>585</v>
      </c>
    </row>
    <row r="60" spans="1:21" ht="31.5" customHeight="1" thickBot="1" x14ac:dyDescent="0.2">
      <c r="B60" s="1199"/>
      <c r="C60" s="1200"/>
      <c r="D60" s="1207" t="s">
        <v>29</v>
      </c>
      <c r="E60" s="1208"/>
      <c r="F60" s="1208"/>
      <c r="G60" s="1208"/>
      <c r="H60" s="1208"/>
      <c r="I60" s="1208"/>
      <c r="J60" s="1209"/>
      <c r="K60" s="89" t="s">
        <v>585</v>
      </c>
      <c r="L60" s="90" t="s">
        <v>585</v>
      </c>
      <c r="M60" s="90" t="s">
        <v>585</v>
      </c>
      <c r="N60" s="90" t="s">
        <v>585</v>
      </c>
      <c r="O60" s="91" t="s">
        <v>585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Tgw5tOSlJNPu6SKyvgvi4a1ohQjmZweeYC413aOOOg5LXBnZZuyT7l+Oqob+zgPDFqkpZelDyVa86MseHxRA==" saltValue="o+fcCcm6wE1F4Ikbth88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3"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30" t="s">
        <v>32</v>
      </c>
      <c r="C41" s="1231"/>
      <c r="D41" s="105"/>
      <c r="E41" s="1232" t="s">
        <v>33</v>
      </c>
      <c r="F41" s="1232"/>
      <c r="G41" s="1232"/>
      <c r="H41" s="1233"/>
      <c r="I41" s="351">
        <v>4539</v>
      </c>
      <c r="J41" s="352">
        <v>4748</v>
      </c>
      <c r="K41" s="352">
        <v>4786</v>
      </c>
      <c r="L41" s="352">
        <v>5073</v>
      </c>
      <c r="M41" s="353">
        <v>4863</v>
      </c>
    </row>
    <row r="42" spans="2:13" ht="27.75" customHeight="1" x14ac:dyDescent="0.15">
      <c r="B42" s="1220"/>
      <c r="C42" s="1221"/>
      <c r="D42" s="106"/>
      <c r="E42" s="1224" t="s">
        <v>34</v>
      </c>
      <c r="F42" s="1224"/>
      <c r="G42" s="1224"/>
      <c r="H42" s="1225"/>
      <c r="I42" s="354" t="s">
        <v>508</v>
      </c>
      <c r="J42" s="355" t="s">
        <v>508</v>
      </c>
      <c r="K42" s="355" t="s">
        <v>508</v>
      </c>
      <c r="L42" s="355">
        <v>83</v>
      </c>
      <c r="M42" s="356">
        <v>78</v>
      </c>
    </row>
    <row r="43" spans="2:13" ht="27.75" customHeight="1" x14ac:dyDescent="0.15">
      <c r="B43" s="1220"/>
      <c r="C43" s="1221"/>
      <c r="D43" s="106"/>
      <c r="E43" s="1224" t="s">
        <v>35</v>
      </c>
      <c r="F43" s="1224"/>
      <c r="G43" s="1224"/>
      <c r="H43" s="1225"/>
      <c r="I43" s="354">
        <v>561</v>
      </c>
      <c r="J43" s="355">
        <v>485</v>
      </c>
      <c r="K43" s="355">
        <v>473</v>
      </c>
      <c r="L43" s="355">
        <v>437</v>
      </c>
      <c r="M43" s="356">
        <v>412</v>
      </c>
    </row>
    <row r="44" spans="2:13" ht="27.75" customHeight="1" x14ac:dyDescent="0.15">
      <c r="B44" s="1220"/>
      <c r="C44" s="1221"/>
      <c r="D44" s="106"/>
      <c r="E44" s="1224" t="s">
        <v>36</v>
      </c>
      <c r="F44" s="1224"/>
      <c r="G44" s="1224"/>
      <c r="H44" s="1225"/>
      <c r="I44" s="354" t="s">
        <v>508</v>
      </c>
      <c r="J44" s="355" t="s">
        <v>508</v>
      </c>
      <c r="K44" s="355" t="s">
        <v>508</v>
      </c>
      <c r="L44" s="355" t="s">
        <v>508</v>
      </c>
      <c r="M44" s="356" t="s">
        <v>508</v>
      </c>
    </row>
    <row r="45" spans="2:13" ht="27.75" customHeight="1" x14ac:dyDescent="0.15">
      <c r="B45" s="1220"/>
      <c r="C45" s="1221"/>
      <c r="D45" s="106"/>
      <c r="E45" s="1224" t="s">
        <v>37</v>
      </c>
      <c r="F45" s="1224"/>
      <c r="G45" s="1224"/>
      <c r="H45" s="1225"/>
      <c r="I45" s="354">
        <v>788</v>
      </c>
      <c r="J45" s="355">
        <v>775</v>
      </c>
      <c r="K45" s="355">
        <v>777</v>
      </c>
      <c r="L45" s="355">
        <v>793</v>
      </c>
      <c r="M45" s="356">
        <v>803</v>
      </c>
    </row>
    <row r="46" spans="2:13" ht="27.75" customHeight="1" x14ac:dyDescent="0.15">
      <c r="B46" s="1220"/>
      <c r="C46" s="1221"/>
      <c r="D46" s="107"/>
      <c r="E46" s="1224" t="s">
        <v>38</v>
      </c>
      <c r="F46" s="1224"/>
      <c r="G46" s="1224"/>
      <c r="H46" s="1225"/>
      <c r="I46" s="354" t="s">
        <v>508</v>
      </c>
      <c r="J46" s="355" t="s">
        <v>508</v>
      </c>
      <c r="K46" s="355" t="s">
        <v>508</v>
      </c>
      <c r="L46" s="355" t="s">
        <v>508</v>
      </c>
      <c r="M46" s="356" t="s">
        <v>508</v>
      </c>
    </row>
    <row r="47" spans="2:13" ht="27.75" customHeight="1" x14ac:dyDescent="0.15">
      <c r="B47" s="1220"/>
      <c r="C47" s="1221"/>
      <c r="D47" s="108"/>
      <c r="E47" s="1234" t="s">
        <v>39</v>
      </c>
      <c r="F47" s="1235"/>
      <c r="G47" s="1235"/>
      <c r="H47" s="1236"/>
      <c r="I47" s="354" t="s">
        <v>508</v>
      </c>
      <c r="J47" s="355" t="s">
        <v>508</v>
      </c>
      <c r="K47" s="355" t="s">
        <v>508</v>
      </c>
      <c r="L47" s="355" t="s">
        <v>508</v>
      </c>
      <c r="M47" s="356" t="s">
        <v>508</v>
      </c>
    </row>
    <row r="48" spans="2:13" ht="27.75" customHeight="1" x14ac:dyDescent="0.15">
      <c r="B48" s="1220"/>
      <c r="C48" s="1221"/>
      <c r="D48" s="106"/>
      <c r="E48" s="1224" t="s">
        <v>40</v>
      </c>
      <c r="F48" s="1224"/>
      <c r="G48" s="1224"/>
      <c r="H48" s="1225"/>
      <c r="I48" s="354" t="s">
        <v>508</v>
      </c>
      <c r="J48" s="355" t="s">
        <v>508</v>
      </c>
      <c r="K48" s="355" t="s">
        <v>508</v>
      </c>
      <c r="L48" s="355" t="s">
        <v>508</v>
      </c>
      <c r="M48" s="356" t="s">
        <v>508</v>
      </c>
    </row>
    <row r="49" spans="2:13" ht="27.75" customHeight="1" x14ac:dyDescent="0.15">
      <c r="B49" s="1222"/>
      <c r="C49" s="1223"/>
      <c r="D49" s="106"/>
      <c r="E49" s="1224" t="s">
        <v>41</v>
      </c>
      <c r="F49" s="1224"/>
      <c r="G49" s="1224"/>
      <c r="H49" s="1225"/>
      <c r="I49" s="354" t="s">
        <v>508</v>
      </c>
      <c r="J49" s="355" t="s">
        <v>508</v>
      </c>
      <c r="K49" s="355" t="s">
        <v>508</v>
      </c>
      <c r="L49" s="355" t="s">
        <v>508</v>
      </c>
      <c r="M49" s="356" t="s">
        <v>508</v>
      </c>
    </row>
    <row r="50" spans="2:13" ht="27.75" customHeight="1" x14ac:dyDescent="0.15">
      <c r="B50" s="1218" t="s">
        <v>42</v>
      </c>
      <c r="C50" s="1219"/>
      <c r="D50" s="109"/>
      <c r="E50" s="1224" t="s">
        <v>43</v>
      </c>
      <c r="F50" s="1224"/>
      <c r="G50" s="1224"/>
      <c r="H50" s="1225"/>
      <c r="I50" s="354">
        <v>4915</v>
      </c>
      <c r="J50" s="355">
        <v>4918</v>
      </c>
      <c r="K50" s="355">
        <v>4874</v>
      </c>
      <c r="L50" s="355">
        <v>4987</v>
      </c>
      <c r="M50" s="356">
        <v>5067</v>
      </c>
    </row>
    <row r="51" spans="2:13" ht="27.75" customHeight="1" x14ac:dyDescent="0.15">
      <c r="B51" s="1220"/>
      <c r="C51" s="1221"/>
      <c r="D51" s="106"/>
      <c r="E51" s="1224" t="s">
        <v>44</v>
      </c>
      <c r="F51" s="1224"/>
      <c r="G51" s="1224"/>
      <c r="H51" s="1225"/>
      <c r="I51" s="354">
        <v>470</v>
      </c>
      <c r="J51" s="355">
        <v>388</v>
      </c>
      <c r="K51" s="355">
        <v>314</v>
      </c>
      <c r="L51" s="355">
        <v>220</v>
      </c>
      <c r="M51" s="356">
        <v>223</v>
      </c>
    </row>
    <row r="52" spans="2:13" ht="27.75" customHeight="1" x14ac:dyDescent="0.15">
      <c r="B52" s="1222"/>
      <c r="C52" s="1223"/>
      <c r="D52" s="106"/>
      <c r="E52" s="1224" t="s">
        <v>45</v>
      </c>
      <c r="F52" s="1224"/>
      <c r="G52" s="1224"/>
      <c r="H52" s="1225"/>
      <c r="I52" s="354">
        <v>4216</v>
      </c>
      <c r="J52" s="355">
        <v>4105</v>
      </c>
      <c r="K52" s="355">
        <v>4039</v>
      </c>
      <c r="L52" s="355">
        <v>4104</v>
      </c>
      <c r="M52" s="356">
        <v>3900</v>
      </c>
    </row>
    <row r="53" spans="2:13" ht="27.75" customHeight="1" thickBot="1" x14ac:dyDescent="0.2">
      <c r="B53" s="1226" t="s">
        <v>46</v>
      </c>
      <c r="C53" s="1227"/>
      <c r="D53" s="110"/>
      <c r="E53" s="1228" t="s">
        <v>47</v>
      </c>
      <c r="F53" s="1228"/>
      <c r="G53" s="1228"/>
      <c r="H53" s="1229"/>
      <c r="I53" s="357">
        <v>-3714</v>
      </c>
      <c r="J53" s="358">
        <v>-3404</v>
      </c>
      <c r="K53" s="358">
        <v>-3191</v>
      </c>
      <c r="L53" s="358">
        <v>-2925</v>
      </c>
      <c r="M53" s="359">
        <v>-3034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J+e2duLf97lh4Gs9gIukSOfuMxS9k5haIrm7j3XYe3e9b0FTwm5E79Vqmv51iuoQ2Okl/6U3buoLcVtd6JFg==" saltValue="TslTmcWZtxNtb7MMzgV7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5" t="s">
        <v>50</v>
      </c>
      <c r="D55" s="1245"/>
      <c r="E55" s="1246"/>
      <c r="F55" s="122">
        <v>735</v>
      </c>
      <c r="G55" s="122">
        <v>735</v>
      </c>
      <c r="H55" s="123">
        <v>786</v>
      </c>
    </row>
    <row r="56" spans="2:8" ht="52.5" customHeight="1" x14ac:dyDescent="0.15">
      <c r="B56" s="124"/>
      <c r="C56" s="1247" t="s">
        <v>51</v>
      </c>
      <c r="D56" s="1247"/>
      <c r="E56" s="1248"/>
      <c r="F56" s="125">
        <v>964</v>
      </c>
      <c r="G56" s="125">
        <v>1009</v>
      </c>
      <c r="H56" s="126">
        <v>1009</v>
      </c>
    </row>
    <row r="57" spans="2:8" ht="53.25" customHeight="1" x14ac:dyDescent="0.15">
      <c r="B57" s="124"/>
      <c r="C57" s="1249" t="s">
        <v>52</v>
      </c>
      <c r="D57" s="1249"/>
      <c r="E57" s="1250"/>
      <c r="F57" s="127">
        <v>2902</v>
      </c>
      <c r="G57" s="127">
        <v>2959</v>
      </c>
      <c r="H57" s="128">
        <v>3044</v>
      </c>
    </row>
    <row r="58" spans="2:8" ht="45.75" customHeight="1" x14ac:dyDescent="0.15">
      <c r="B58" s="129"/>
      <c r="C58" s="1237" t="s">
        <v>580</v>
      </c>
      <c r="D58" s="1238"/>
      <c r="E58" s="1239"/>
      <c r="F58" s="360">
        <v>923</v>
      </c>
      <c r="G58" s="360">
        <v>923</v>
      </c>
      <c r="H58" s="361">
        <v>973</v>
      </c>
    </row>
    <row r="59" spans="2:8" ht="45.75" customHeight="1" x14ac:dyDescent="0.15">
      <c r="B59" s="129"/>
      <c r="C59" s="1237" t="s">
        <v>581</v>
      </c>
      <c r="D59" s="1238"/>
      <c r="E59" s="1239"/>
      <c r="F59" s="360">
        <v>741</v>
      </c>
      <c r="G59" s="360">
        <v>741</v>
      </c>
      <c r="H59" s="361">
        <v>742</v>
      </c>
    </row>
    <row r="60" spans="2:8" ht="45.75" customHeight="1" x14ac:dyDescent="0.15">
      <c r="B60" s="129"/>
      <c r="C60" s="1237" t="s">
        <v>582</v>
      </c>
      <c r="D60" s="1238"/>
      <c r="E60" s="1239"/>
      <c r="F60" s="360">
        <v>614</v>
      </c>
      <c r="G60" s="360">
        <v>607</v>
      </c>
      <c r="H60" s="361">
        <v>599</v>
      </c>
    </row>
    <row r="61" spans="2:8" ht="45.75" customHeight="1" x14ac:dyDescent="0.15">
      <c r="B61" s="129"/>
      <c r="C61" s="1237" t="s">
        <v>583</v>
      </c>
      <c r="D61" s="1238"/>
      <c r="E61" s="1239"/>
      <c r="F61" s="360">
        <v>200</v>
      </c>
      <c r="G61" s="360">
        <v>200</v>
      </c>
      <c r="H61" s="361">
        <v>200</v>
      </c>
    </row>
    <row r="62" spans="2:8" ht="45.75" customHeight="1" thickBot="1" x14ac:dyDescent="0.2">
      <c r="B62" s="130"/>
      <c r="C62" s="1240" t="s">
        <v>584</v>
      </c>
      <c r="D62" s="1241"/>
      <c r="E62" s="1242"/>
      <c r="F62" s="362">
        <v>106</v>
      </c>
      <c r="G62" s="362">
        <v>106</v>
      </c>
      <c r="H62" s="363">
        <v>106</v>
      </c>
    </row>
    <row r="63" spans="2:8" ht="52.5" customHeight="1" thickBot="1" x14ac:dyDescent="0.2">
      <c r="B63" s="131"/>
      <c r="C63" s="1243" t="s">
        <v>53</v>
      </c>
      <c r="D63" s="1243"/>
      <c r="E63" s="1244"/>
      <c r="F63" s="132">
        <v>4601</v>
      </c>
      <c r="G63" s="132">
        <v>4703</v>
      </c>
      <c r="H63" s="133">
        <v>4838</v>
      </c>
    </row>
    <row r="64" spans="2:8" x14ac:dyDescent="0.15"/>
  </sheetData>
  <sheetProtection algorithmName="SHA-512" hashValue="N1CmsS+dQBpf2d/JTObW5PB2pYbhcdbfsrDtpUnzhWXMHSj57FQuyEsKM7hKbWMDXSwKJWGrI+rDwl6ROvTh0w==" saltValue="pZfoCB5dJrQH7ib12zvw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1" t="s">
        <v>595</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x14ac:dyDescent="0.15">
      <c r="B44" s="372"/>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x14ac:dyDescent="0.15">
      <c r="B45" s="372"/>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x14ac:dyDescent="0.15">
      <c r="B46" s="372"/>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x14ac:dyDescent="0.15">
      <c r="B47" s="372"/>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588</v>
      </c>
    </row>
    <row r="50" spans="1:109" x14ac:dyDescent="0.15">
      <c r="B50" s="372"/>
      <c r="G50" s="1260"/>
      <c r="H50" s="1260"/>
      <c r="I50" s="1260"/>
      <c r="J50" s="1260"/>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550</v>
      </c>
      <c r="BQ50" s="1264"/>
      <c r="BR50" s="1264"/>
      <c r="BS50" s="1264"/>
      <c r="BT50" s="1264"/>
      <c r="BU50" s="1264"/>
      <c r="BV50" s="1264"/>
      <c r="BW50" s="1264"/>
      <c r="BX50" s="1264" t="s">
        <v>551</v>
      </c>
      <c r="BY50" s="1264"/>
      <c r="BZ50" s="1264"/>
      <c r="CA50" s="1264"/>
      <c r="CB50" s="1264"/>
      <c r="CC50" s="1264"/>
      <c r="CD50" s="1264"/>
      <c r="CE50" s="1264"/>
      <c r="CF50" s="1264" t="s">
        <v>552</v>
      </c>
      <c r="CG50" s="1264"/>
      <c r="CH50" s="1264"/>
      <c r="CI50" s="1264"/>
      <c r="CJ50" s="1264"/>
      <c r="CK50" s="1264"/>
      <c r="CL50" s="1264"/>
      <c r="CM50" s="1264"/>
      <c r="CN50" s="1264" t="s">
        <v>553</v>
      </c>
      <c r="CO50" s="1264"/>
      <c r="CP50" s="1264"/>
      <c r="CQ50" s="1264"/>
      <c r="CR50" s="1264"/>
      <c r="CS50" s="1264"/>
      <c r="CT50" s="1264"/>
      <c r="CU50" s="1264"/>
      <c r="CV50" s="1264" t="s">
        <v>554</v>
      </c>
      <c r="CW50" s="1264"/>
      <c r="CX50" s="1264"/>
      <c r="CY50" s="1264"/>
      <c r="CZ50" s="1264"/>
      <c r="DA50" s="1264"/>
      <c r="DB50" s="1264"/>
      <c r="DC50" s="1264"/>
    </row>
    <row r="51" spans="1:109" ht="13.5" customHeight="1" x14ac:dyDescent="0.15">
      <c r="B51" s="372"/>
      <c r="G51" s="1270"/>
      <c r="H51" s="1270"/>
      <c r="I51" s="1268"/>
      <c r="J51" s="1268"/>
      <c r="K51" s="1266"/>
      <c r="L51" s="1266"/>
      <c r="M51" s="1266"/>
      <c r="N51" s="1266"/>
      <c r="AM51" s="381"/>
      <c r="AN51" s="1267" t="s">
        <v>589</v>
      </c>
      <c r="AO51" s="1267"/>
      <c r="AP51" s="1267"/>
      <c r="AQ51" s="1267"/>
      <c r="AR51" s="1267"/>
      <c r="AS51" s="1267"/>
      <c r="AT51" s="1267"/>
      <c r="AU51" s="1267"/>
      <c r="AV51" s="1267"/>
      <c r="AW51" s="1267"/>
      <c r="AX51" s="1267"/>
      <c r="AY51" s="1267"/>
      <c r="AZ51" s="1267"/>
      <c r="BA51" s="1267"/>
      <c r="BB51" s="1267" t="s">
        <v>590</v>
      </c>
      <c r="BC51" s="1267"/>
      <c r="BD51" s="1267"/>
      <c r="BE51" s="1267"/>
      <c r="BF51" s="1267"/>
      <c r="BG51" s="1267"/>
      <c r="BH51" s="1267"/>
      <c r="BI51" s="1267"/>
      <c r="BJ51" s="1267"/>
      <c r="BK51" s="1267"/>
      <c r="BL51" s="1267"/>
      <c r="BM51" s="1267"/>
      <c r="BN51" s="1267"/>
      <c r="BO51" s="1267"/>
      <c r="BP51" s="126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372"/>
      <c r="G52" s="1270"/>
      <c r="H52" s="1270"/>
      <c r="I52" s="1268"/>
      <c r="J52" s="1268"/>
      <c r="K52" s="1266"/>
      <c r="L52" s="1266"/>
      <c r="M52" s="1266"/>
      <c r="N52" s="1266"/>
      <c r="AM52" s="38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380"/>
      <c r="B53" s="372"/>
      <c r="G53" s="1270"/>
      <c r="H53" s="1270"/>
      <c r="I53" s="1260"/>
      <c r="J53" s="1260"/>
      <c r="K53" s="1266"/>
      <c r="L53" s="1266"/>
      <c r="M53" s="1266"/>
      <c r="N53" s="1266"/>
      <c r="AM53" s="381"/>
      <c r="AN53" s="1267"/>
      <c r="AO53" s="1267"/>
      <c r="AP53" s="1267"/>
      <c r="AQ53" s="1267"/>
      <c r="AR53" s="1267"/>
      <c r="AS53" s="1267"/>
      <c r="AT53" s="1267"/>
      <c r="AU53" s="1267"/>
      <c r="AV53" s="1267"/>
      <c r="AW53" s="1267"/>
      <c r="AX53" s="1267"/>
      <c r="AY53" s="1267"/>
      <c r="AZ53" s="1267"/>
      <c r="BA53" s="1267"/>
      <c r="BB53" s="1267" t="s">
        <v>591</v>
      </c>
      <c r="BC53" s="1267"/>
      <c r="BD53" s="1267"/>
      <c r="BE53" s="1267"/>
      <c r="BF53" s="1267"/>
      <c r="BG53" s="1267"/>
      <c r="BH53" s="1267"/>
      <c r="BI53" s="1267"/>
      <c r="BJ53" s="1267"/>
      <c r="BK53" s="1267"/>
      <c r="BL53" s="1267"/>
      <c r="BM53" s="1267"/>
      <c r="BN53" s="1267"/>
      <c r="BO53" s="1267"/>
      <c r="BP53" s="1265">
        <v>64.099999999999994</v>
      </c>
      <c r="BQ53" s="1265"/>
      <c r="BR53" s="1265"/>
      <c r="BS53" s="1265"/>
      <c r="BT53" s="1265"/>
      <c r="BU53" s="1265"/>
      <c r="BV53" s="1265"/>
      <c r="BW53" s="1265"/>
      <c r="BX53" s="1265">
        <v>65.2</v>
      </c>
      <c r="BY53" s="1265"/>
      <c r="BZ53" s="1265"/>
      <c r="CA53" s="1265"/>
      <c r="CB53" s="1265"/>
      <c r="CC53" s="1265"/>
      <c r="CD53" s="1265"/>
      <c r="CE53" s="1265"/>
      <c r="CF53" s="1265">
        <v>69.099999999999994</v>
      </c>
      <c r="CG53" s="1265"/>
      <c r="CH53" s="1265"/>
      <c r="CI53" s="1265"/>
      <c r="CJ53" s="1265"/>
      <c r="CK53" s="1265"/>
      <c r="CL53" s="1265"/>
      <c r="CM53" s="1265"/>
      <c r="CN53" s="1265">
        <v>69</v>
      </c>
      <c r="CO53" s="1265"/>
      <c r="CP53" s="1265"/>
      <c r="CQ53" s="1265"/>
      <c r="CR53" s="1265"/>
      <c r="CS53" s="1265"/>
      <c r="CT53" s="1265"/>
      <c r="CU53" s="1265"/>
      <c r="CV53" s="1265">
        <v>70.3</v>
      </c>
      <c r="CW53" s="1265"/>
      <c r="CX53" s="1265"/>
      <c r="CY53" s="1265"/>
      <c r="CZ53" s="1265"/>
      <c r="DA53" s="1265"/>
      <c r="DB53" s="1265"/>
      <c r="DC53" s="1265"/>
    </row>
    <row r="54" spans="1:109" x14ac:dyDescent="0.15">
      <c r="A54" s="380"/>
      <c r="B54" s="372"/>
      <c r="G54" s="1270"/>
      <c r="H54" s="1270"/>
      <c r="I54" s="1260"/>
      <c r="J54" s="1260"/>
      <c r="K54" s="1266"/>
      <c r="L54" s="1266"/>
      <c r="M54" s="1266"/>
      <c r="N54" s="1266"/>
      <c r="AM54" s="38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380"/>
      <c r="B55" s="372"/>
      <c r="G55" s="1260"/>
      <c r="H55" s="1260"/>
      <c r="I55" s="1260"/>
      <c r="J55" s="1260"/>
      <c r="K55" s="1266"/>
      <c r="L55" s="1266"/>
      <c r="M55" s="1266"/>
      <c r="N55" s="1266"/>
      <c r="AN55" s="1264" t="s">
        <v>592</v>
      </c>
      <c r="AO55" s="1264"/>
      <c r="AP55" s="1264"/>
      <c r="AQ55" s="1264"/>
      <c r="AR55" s="1264"/>
      <c r="AS55" s="1264"/>
      <c r="AT55" s="1264"/>
      <c r="AU55" s="1264"/>
      <c r="AV55" s="1264"/>
      <c r="AW55" s="1264"/>
      <c r="AX55" s="1264"/>
      <c r="AY55" s="1264"/>
      <c r="AZ55" s="1264"/>
      <c r="BA55" s="1264"/>
      <c r="BB55" s="1267" t="s">
        <v>590</v>
      </c>
      <c r="BC55" s="1267"/>
      <c r="BD55" s="1267"/>
      <c r="BE55" s="1267"/>
      <c r="BF55" s="1267"/>
      <c r="BG55" s="1267"/>
      <c r="BH55" s="1267"/>
      <c r="BI55" s="1267"/>
      <c r="BJ55" s="1267"/>
      <c r="BK55" s="1267"/>
      <c r="BL55" s="1267"/>
      <c r="BM55" s="1267"/>
      <c r="BN55" s="1267"/>
      <c r="BO55" s="1267"/>
      <c r="BP55" s="1265">
        <v>0</v>
      </c>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x14ac:dyDescent="0.15">
      <c r="A56" s="380"/>
      <c r="B56" s="372"/>
      <c r="G56" s="1260"/>
      <c r="H56" s="1260"/>
      <c r="I56" s="1260"/>
      <c r="J56" s="1260"/>
      <c r="K56" s="1266"/>
      <c r="L56" s="1266"/>
      <c r="M56" s="1266"/>
      <c r="N56" s="1266"/>
      <c r="AN56" s="1264"/>
      <c r="AO56" s="1264"/>
      <c r="AP56" s="1264"/>
      <c r="AQ56" s="1264"/>
      <c r="AR56" s="1264"/>
      <c r="AS56" s="1264"/>
      <c r="AT56" s="1264"/>
      <c r="AU56" s="1264"/>
      <c r="AV56" s="1264"/>
      <c r="AW56" s="1264"/>
      <c r="AX56" s="1264"/>
      <c r="AY56" s="1264"/>
      <c r="AZ56" s="1264"/>
      <c r="BA56" s="1264"/>
      <c r="BB56" s="1267"/>
      <c r="BC56" s="1267"/>
      <c r="BD56" s="1267"/>
      <c r="BE56" s="1267"/>
      <c r="BF56" s="1267"/>
      <c r="BG56" s="1267"/>
      <c r="BH56" s="1267"/>
      <c r="BI56" s="1267"/>
      <c r="BJ56" s="1267"/>
      <c r="BK56" s="1267"/>
      <c r="BL56" s="1267"/>
      <c r="BM56" s="1267"/>
      <c r="BN56" s="1267"/>
      <c r="BO56" s="1267"/>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80" customFormat="1" x14ac:dyDescent="0.15">
      <c r="B57" s="384"/>
      <c r="G57" s="1260"/>
      <c r="H57" s="1260"/>
      <c r="I57" s="1269"/>
      <c r="J57" s="1269"/>
      <c r="K57" s="1266"/>
      <c r="L57" s="1266"/>
      <c r="M57" s="1266"/>
      <c r="N57" s="1266"/>
      <c r="AM57" s="366"/>
      <c r="AN57" s="1264"/>
      <c r="AO57" s="1264"/>
      <c r="AP57" s="1264"/>
      <c r="AQ57" s="1264"/>
      <c r="AR57" s="1264"/>
      <c r="AS57" s="1264"/>
      <c r="AT57" s="1264"/>
      <c r="AU57" s="1264"/>
      <c r="AV57" s="1264"/>
      <c r="AW57" s="1264"/>
      <c r="AX57" s="1264"/>
      <c r="AY57" s="1264"/>
      <c r="AZ57" s="1264"/>
      <c r="BA57" s="1264"/>
      <c r="BB57" s="1267" t="s">
        <v>591</v>
      </c>
      <c r="BC57" s="1267"/>
      <c r="BD57" s="1267"/>
      <c r="BE57" s="1267"/>
      <c r="BF57" s="1267"/>
      <c r="BG57" s="1267"/>
      <c r="BH57" s="1267"/>
      <c r="BI57" s="1267"/>
      <c r="BJ57" s="1267"/>
      <c r="BK57" s="1267"/>
      <c r="BL57" s="1267"/>
      <c r="BM57" s="1267"/>
      <c r="BN57" s="1267"/>
      <c r="BO57" s="1267"/>
      <c r="BP57" s="1265">
        <v>59.2</v>
      </c>
      <c r="BQ57" s="1265"/>
      <c r="BR57" s="1265"/>
      <c r="BS57" s="1265"/>
      <c r="BT57" s="1265"/>
      <c r="BU57" s="1265"/>
      <c r="BV57" s="1265"/>
      <c r="BW57" s="1265"/>
      <c r="BX57" s="1265">
        <v>60.3</v>
      </c>
      <c r="BY57" s="1265"/>
      <c r="BZ57" s="1265"/>
      <c r="CA57" s="1265"/>
      <c r="CB57" s="1265"/>
      <c r="CC57" s="1265"/>
      <c r="CD57" s="1265"/>
      <c r="CE57" s="1265"/>
      <c r="CF57" s="1265">
        <v>61</v>
      </c>
      <c r="CG57" s="1265"/>
      <c r="CH57" s="1265"/>
      <c r="CI57" s="1265"/>
      <c r="CJ57" s="1265"/>
      <c r="CK57" s="1265"/>
      <c r="CL57" s="1265"/>
      <c r="CM57" s="1265"/>
      <c r="CN57" s="1265">
        <v>62.3</v>
      </c>
      <c r="CO57" s="1265"/>
      <c r="CP57" s="1265"/>
      <c r="CQ57" s="1265"/>
      <c r="CR57" s="1265"/>
      <c r="CS57" s="1265"/>
      <c r="CT57" s="1265"/>
      <c r="CU57" s="1265"/>
      <c r="CV57" s="1265">
        <v>63.7</v>
      </c>
      <c r="CW57" s="1265"/>
      <c r="CX57" s="1265"/>
      <c r="CY57" s="1265"/>
      <c r="CZ57" s="1265"/>
      <c r="DA57" s="1265"/>
      <c r="DB57" s="1265"/>
      <c r="DC57" s="1265"/>
      <c r="DD57" s="385"/>
      <c r="DE57" s="384"/>
    </row>
    <row r="58" spans="1:109" s="380" customFormat="1" x14ac:dyDescent="0.15">
      <c r="A58" s="366"/>
      <c r="B58" s="384"/>
      <c r="G58" s="1260"/>
      <c r="H58" s="1260"/>
      <c r="I58" s="1269"/>
      <c r="J58" s="1269"/>
      <c r="K58" s="1266"/>
      <c r="L58" s="1266"/>
      <c r="M58" s="1266"/>
      <c r="N58" s="1266"/>
      <c r="AM58" s="366"/>
      <c r="AN58" s="1264"/>
      <c r="AO58" s="1264"/>
      <c r="AP58" s="1264"/>
      <c r="AQ58" s="1264"/>
      <c r="AR58" s="1264"/>
      <c r="AS58" s="1264"/>
      <c r="AT58" s="1264"/>
      <c r="AU58" s="1264"/>
      <c r="AV58" s="1264"/>
      <c r="AW58" s="1264"/>
      <c r="AX58" s="1264"/>
      <c r="AY58" s="1264"/>
      <c r="AZ58" s="1264"/>
      <c r="BA58" s="1264"/>
      <c r="BB58" s="1267"/>
      <c r="BC58" s="1267"/>
      <c r="BD58" s="1267"/>
      <c r="BE58" s="1267"/>
      <c r="BF58" s="1267"/>
      <c r="BG58" s="1267"/>
      <c r="BH58" s="1267"/>
      <c r="BI58" s="1267"/>
      <c r="BJ58" s="1267"/>
      <c r="BK58" s="1267"/>
      <c r="BL58" s="1267"/>
      <c r="BM58" s="1267"/>
      <c r="BN58" s="1267"/>
      <c r="BO58" s="1267"/>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593</v>
      </c>
    </row>
    <row r="64" spans="1:109" x14ac:dyDescent="0.15">
      <c r="B64" s="372"/>
      <c r="G64" s="379"/>
      <c r="I64" s="392"/>
      <c r="J64" s="392"/>
      <c r="K64" s="392"/>
      <c r="L64" s="392"/>
      <c r="M64" s="392"/>
      <c r="N64" s="393"/>
      <c r="AM64" s="379"/>
      <c r="AN64" s="379" t="s">
        <v>587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1" t="s">
        <v>596</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x14ac:dyDescent="0.15">
      <c r="B66" s="372"/>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x14ac:dyDescent="0.15">
      <c r="B67" s="372"/>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x14ac:dyDescent="0.15">
      <c r="B68" s="372"/>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x14ac:dyDescent="0.15">
      <c r="B69" s="372"/>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588</v>
      </c>
    </row>
    <row r="72" spans="2:107" x14ac:dyDescent="0.15">
      <c r="B72" s="372"/>
      <c r="G72" s="1260"/>
      <c r="H72" s="1260"/>
      <c r="I72" s="1260"/>
      <c r="J72" s="1260"/>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550</v>
      </c>
      <c r="BQ72" s="1264"/>
      <c r="BR72" s="1264"/>
      <c r="BS72" s="1264"/>
      <c r="BT72" s="1264"/>
      <c r="BU72" s="1264"/>
      <c r="BV72" s="1264"/>
      <c r="BW72" s="1264"/>
      <c r="BX72" s="1264" t="s">
        <v>551</v>
      </c>
      <c r="BY72" s="1264"/>
      <c r="BZ72" s="1264"/>
      <c r="CA72" s="1264"/>
      <c r="CB72" s="1264"/>
      <c r="CC72" s="1264"/>
      <c r="CD72" s="1264"/>
      <c r="CE72" s="1264"/>
      <c r="CF72" s="1264" t="s">
        <v>552</v>
      </c>
      <c r="CG72" s="1264"/>
      <c r="CH72" s="1264"/>
      <c r="CI72" s="1264"/>
      <c r="CJ72" s="1264"/>
      <c r="CK72" s="1264"/>
      <c r="CL72" s="1264"/>
      <c r="CM72" s="1264"/>
      <c r="CN72" s="1264" t="s">
        <v>553</v>
      </c>
      <c r="CO72" s="1264"/>
      <c r="CP72" s="1264"/>
      <c r="CQ72" s="1264"/>
      <c r="CR72" s="1264"/>
      <c r="CS72" s="1264"/>
      <c r="CT72" s="1264"/>
      <c r="CU72" s="1264"/>
      <c r="CV72" s="1264" t="s">
        <v>554</v>
      </c>
      <c r="CW72" s="1264"/>
      <c r="CX72" s="1264"/>
      <c r="CY72" s="1264"/>
      <c r="CZ72" s="1264"/>
      <c r="DA72" s="1264"/>
      <c r="DB72" s="1264"/>
      <c r="DC72" s="1264"/>
    </row>
    <row r="73" spans="2:107" x14ac:dyDescent="0.15">
      <c r="B73" s="372"/>
      <c r="G73" s="1270"/>
      <c r="H73" s="1270"/>
      <c r="I73" s="1270"/>
      <c r="J73" s="1270"/>
      <c r="K73" s="1271"/>
      <c r="L73" s="1271"/>
      <c r="M73" s="1271"/>
      <c r="N73" s="1271"/>
      <c r="AM73" s="381"/>
      <c r="AN73" s="1267" t="s">
        <v>589</v>
      </c>
      <c r="AO73" s="1267"/>
      <c r="AP73" s="1267"/>
      <c r="AQ73" s="1267"/>
      <c r="AR73" s="1267"/>
      <c r="AS73" s="1267"/>
      <c r="AT73" s="1267"/>
      <c r="AU73" s="1267"/>
      <c r="AV73" s="1267"/>
      <c r="AW73" s="1267"/>
      <c r="AX73" s="1267"/>
      <c r="AY73" s="1267"/>
      <c r="AZ73" s="1267"/>
      <c r="BA73" s="1267"/>
      <c r="BB73" s="1267" t="s">
        <v>590</v>
      </c>
      <c r="BC73" s="1267"/>
      <c r="BD73" s="1267"/>
      <c r="BE73" s="1267"/>
      <c r="BF73" s="1267"/>
      <c r="BG73" s="1267"/>
      <c r="BH73" s="1267"/>
      <c r="BI73" s="1267"/>
      <c r="BJ73" s="1267"/>
      <c r="BK73" s="1267"/>
      <c r="BL73" s="1267"/>
      <c r="BM73" s="1267"/>
      <c r="BN73" s="1267"/>
      <c r="BO73" s="1267"/>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372"/>
      <c r="G74" s="1270"/>
      <c r="H74" s="1270"/>
      <c r="I74" s="1270"/>
      <c r="J74" s="1270"/>
      <c r="K74" s="1271"/>
      <c r="L74" s="1271"/>
      <c r="M74" s="1271"/>
      <c r="N74" s="1271"/>
      <c r="AM74" s="38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372"/>
      <c r="G75" s="1270"/>
      <c r="H75" s="1270"/>
      <c r="I75" s="1260"/>
      <c r="J75" s="1260"/>
      <c r="K75" s="1266"/>
      <c r="L75" s="1266"/>
      <c r="M75" s="1266"/>
      <c r="N75" s="1266"/>
      <c r="AM75" s="381"/>
      <c r="AN75" s="1267"/>
      <c r="AO75" s="1267"/>
      <c r="AP75" s="1267"/>
      <c r="AQ75" s="1267"/>
      <c r="AR75" s="1267"/>
      <c r="AS75" s="1267"/>
      <c r="AT75" s="1267"/>
      <c r="AU75" s="1267"/>
      <c r="AV75" s="1267"/>
      <c r="AW75" s="1267"/>
      <c r="AX75" s="1267"/>
      <c r="AY75" s="1267"/>
      <c r="AZ75" s="1267"/>
      <c r="BA75" s="1267"/>
      <c r="BB75" s="1267" t="s">
        <v>594</v>
      </c>
      <c r="BC75" s="1267"/>
      <c r="BD75" s="1267"/>
      <c r="BE75" s="1267"/>
      <c r="BF75" s="1267"/>
      <c r="BG75" s="1267"/>
      <c r="BH75" s="1267"/>
      <c r="BI75" s="1267"/>
      <c r="BJ75" s="1267"/>
      <c r="BK75" s="1267"/>
      <c r="BL75" s="1267"/>
      <c r="BM75" s="1267"/>
      <c r="BN75" s="1267"/>
      <c r="BO75" s="1267"/>
      <c r="BP75" s="1265">
        <v>-0.2</v>
      </c>
      <c r="BQ75" s="1265"/>
      <c r="BR75" s="1265"/>
      <c r="BS75" s="1265"/>
      <c r="BT75" s="1265"/>
      <c r="BU75" s="1265"/>
      <c r="BV75" s="1265"/>
      <c r="BW75" s="1265"/>
      <c r="BX75" s="1265">
        <v>1</v>
      </c>
      <c r="BY75" s="1265"/>
      <c r="BZ75" s="1265"/>
      <c r="CA75" s="1265"/>
      <c r="CB75" s="1265"/>
      <c r="CC75" s="1265"/>
      <c r="CD75" s="1265"/>
      <c r="CE75" s="1265"/>
      <c r="CF75" s="1265">
        <v>2.1</v>
      </c>
      <c r="CG75" s="1265"/>
      <c r="CH75" s="1265"/>
      <c r="CI75" s="1265"/>
      <c r="CJ75" s="1265"/>
      <c r="CK75" s="1265"/>
      <c r="CL75" s="1265"/>
      <c r="CM75" s="1265"/>
      <c r="CN75" s="1265">
        <v>3.3</v>
      </c>
      <c r="CO75" s="1265"/>
      <c r="CP75" s="1265"/>
      <c r="CQ75" s="1265"/>
      <c r="CR75" s="1265"/>
      <c r="CS75" s="1265"/>
      <c r="CT75" s="1265"/>
      <c r="CU75" s="1265"/>
      <c r="CV75" s="1265">
        <v>3.9</v>
      </c>
      <c r="CW75" s="1265"/>
      <c r="CX75" s="1265"/>
      <c r="CY75" s="1265"/>
      <c r="CZ75" s="1265"/>
      <c r="DA75" s="1265"/>
      <c r="DB75" s="1265"/>
      <c r="DC75" s="1265"/>
    </row>
    <row r="76" spans="2:107" x14ac:dyDescent="0.15">
      <c r="B76" s="372"/>
      <c r="G76" s="1270"/>
      <c r="H76" s="1270"/>
      <c r="I76" s="1260"/>
      <c r="J76" s="1260"/>
      <c r="K76" s="1266"/>
      <c r="L76" s="1266"/>
      <c r="M76" s="1266"/>
      <c r="N76" s="1266"/>
      <c r="AM76" s="38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372"/>
      <c r="G77" s="1260"/>
      <c r="H77" s="1260"/>
      <c r="I77" s="1260"/>
      <c r="J77" s="1260"/>
      <c r="K77" s="1271"/>
      <c r="L77" s="1271"/>
      <c r="M77" s="1271"/>
      <c r="N77" s="1271"/>
      <c r="AN77" s="1264" t="s">
        <v>592</v>
      </c>
      <c r="AO77" s="1264"/>
      <c r="AP77" s="1264"/>
      <c r="AQ77" s="1264"/>
      <c r="AR77" s="1264"/>
      <c r="AS77" s="1264"/>
      <c r="AT77" s="1264"/>
      <c r="AU77" s="1264"/>
      <c r="AV77" s="1264"/>
      <c r="AW77" s="1264"/>
      <c r="AX77" s="1264"/>
      <c r="AY77" s="1264"/>
      <c r="AZ77" s="1264"/>
      <c r="BA77" s="1264"/>
      <c r="BB77" s="1267" t="s">
        <v>590</v>
      </c>
      <c r="BC77" s="1267"/>
      <c r="BD77" s="1267"/>
      <c r="BE77" s="1267"/>
      <c r="BF77" s="1267"/>
      <c r="BG77" s="1267"/>
      <c r="BH77" s="1267"/>
      <c r="BI77" s="1267"/>
      <c r="BJ77" s="1267"/>
      <c r="BK77" s="1267"/>
      <c r="BL77" s="1267"/>
      <c r="BM77" s="1267"/>
      <c r="BN77" s="1267"/>
      <c r="BO77" s="1267"/>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372"/>
      <c r="G78" s="1260"/>
      <c r="H78" s="1260"/>
      <c r="I78" s="1260"/>
      <c r="J78" s="1260"/>
      <c r="K78" s="1271"/>
      <c r="L78" s="1271"/>
      <c r="M78" s="1271"/>
      <c r="N78" s="1271"/>
      <c r="AN78" s="1264"/>
      <c r="AO78" s="1264"/>
      <c r="AP78" s="1264"/>
      <c r="AQ78" s="1264"/>
      <c r="AR78" s="1264"/>
      <c r="AS78" s="1264"/>
      <c r="AT78" s="1264"/>
      <c r="AU78" s="1264"/>
      <c r="AV78" s="1264"/>
      <c r="AW78" s="1264"/>
      <c r="AX78" s="1264"/>
      <c r="AY78" s="1264"/>
      <c r="AZ78" s="1264"/>
      <c r="BA78" s="1264"/>
      <c r="BB78" s="1267"/>
      <c r="BC78" s="1267"/>
      <c r="BD78" s="1267"/>
      <c r="BE78" s="1267"/>
      <c r="BF78" s="1267"/>
      <c r="BG78" s="1267"/>
      <c r="BH78" s="1267"/>
      <c r="BI78" s="1267"/>
      <c r="BJ78" s="1267"/>
      <c r="BK78" s="1267"/>
      <c r="BL78" s="1267"/>
      <c r="BM78" s="1267"/>
      <c r="BN78" s="1267"/>
      <c r="BO78" s="1267"/>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372"/>
      <c r="G79" s="1260"/>
      <c r="H79" s="1260"/>
      <c r="I79" s="1269"/>
      <c r="J79" s="1269"/>
      <c r="K79" s="1272"/>
      <c r="L79" s="1272"/>
      <c r="M79" s="1272"/>
      <c r="N79" s="1272"/>
      <c r="AN79" s="1264"/>
      <c r="AO79" s="1264"/>
      <c r="AP79" s="1264"/>
      <c r="AQ79" s="1264"/>
      <c r="AR79" s="1264"/>
      <c r="AS79" s="1264"/>
      <c r="AT79" s="1264"/>
      <c r="AU79" s="1264"/>
      <c r="AV79" s="1264"/>
      <c r="AW79" s="1264"/>
      <c r="AX79" s="1264"/>
      <c r="AY79" s="1264"/>
      <c r="AZ79" s="1264"/>
      <c r="BA79" s="1264"/>
      <c r="BB79" s="1267" t="s">
        <v>594</v>
      </c>
      <c r="BC79" s="1267"/>
      <c r="BD79" s="1267"/>
      <c r="BE79" s="1267"/>
      <c r="BF79" s="1267"/>
      <c r="BG79" s="1267"/>
      <c r="BH79" s="1267"/>
      <c r="BI79" s="1267"/>
      <c r="BJ79" s="1267"/>
      <c r="BK79" s="1267"/>
      <c r="BL79" s="1267"/>
      <c r="BM79" s="1267"/>
      <c r="BN79" s="1267"/>
      <c r="BO79" s="1267"/>
      <c r="BP79" s="1265">
        <v>7.1</v>
      </c>
      <c r="BQ79" s="1265"/>
      <c r="BR79" s="1265"/>
      <c r="BS79" s="1265"/>
      <c r="BT79" s="1265"/>
      <c r="BU79" s="1265"/>
      <c r="BV79" s="1265"/>
      <c r="BW79" s="1265"/>
      <c r="BX79" s="1265">
        <v>7.3</v>
      </c>
      <c r="BY79" s="1265"/>
      <c r="BZ79" s="1265"/>
      <c r="CA79" s="1265"/>
      <c r="CB79" s="1265"/>
      <c r="CC79" s="1265"/>
      <c r="CD79" s="1265"/>
      <c r="CE79" s="1265"/>
      <c r="CF79" s="1265">
        <v>7.4</v>
      </c>
      <c r="CG79" s="1265"/>
      <c r="CH79" s="1265"/>
      <c r="CI79" s="1265"/>
      <c r="CJ79" s="1265"/>
      <c r="CK79" s="1265"/>
      <c r="CL79" s="1265"/>
      <c r="CM79" s="1265"/>
      <c r="CN79" s="1265">
        <v>7.5</v>
      </c>
      <c r="CO79" s="1265"/>
      <c r="CP79" s="1265"/>
      <c r="CQ79" s="1265"/>
      <c r="CR79" s="1265"/>
      <c r="CS79" s="1265"/>
      <c r="CT79" s="1265"/>
      <c r="CU79" s="1265"/>
      <c r="CV79" s="1265">
        <v>7.5</v>
      </c>
      <c r="CW79" s="1265"/>
      <c r="CX79" s="1265"/>
      <c r="CY79" s="1265"/>
      <c r="CZ79" s="1265"/>
      <c r="DA79" s="1265"/>
      <c r="DB79" s="1265"/>
      <c r="DC79" s="1265"/>
    </row>
    <row r="80" spans="2:107" x14ac:dyDescent="0.15">
      <c r="B80" s="372"/>
      <c r="G80" s="1260"/>
      <c r="H80" s="1260"/>
      <c r="I80" s="1269"/>
      <c r="J80" s="1269"/>
      <c r="K80" s="1272"/>
      <c r="L80" s="1272"/>
      <c r="M80" s="1272"/>
      <c r="N80" s="1272"/>
      <c r="AN80" s="1264"/>
      <c r="AO80" s="1264"/>
      <c r="AP80" s="1264"/>
      <c r="AQ80" s="1264"/>
      <c r="AR80" s="1264"/>
      <c r="AS80" s="1264"/>
      <c r="AT80" s="1264"/>
      <c r="AU80" s="1264"/>
      <c r="AV80" s="1264"/>
      <c r="AW80" s="1264"/>
      <c r="AX80" s="1264"/>
      <c r="AY80" s="1264"/>
      <c r="AZ80" s="1264"/>
      <c r="BA80" s="1264"/>
      <c r="BB80" s="1267"/>
      <c r="BC80" s="1267"/>
      <c r="BD80" s="1267"/>
      <c r="BE80" s="1267"/>
      <c r="BF80" s="1267"/>
      <c r="BG80" s="1267"/>
      <c r="BH80" s="1267"/>
      <c r="BI80" s="1267"/>
      <c r="BJ80" s="1267"/>
      <c r="BK80" s="1267"/>
      <c r="BL80" s="1267"/>
      <c r="BM80" s="1267"/>
      <c r="BN80" s="1267"/>
      <c r="BO80" s="1267"/>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O3llZsEPXRtJk9e9P+qo4Qrmz2Y2BMc1unVojHDgLKSgs7BYN7HCcVgGIfJOBKkk44CueuJ/CNJsf4c6jgdSg==" saltValue="R4bUJTfPHQKatxa9qLWW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88" zoomScale="85" zoomScaleNormal="85" zoomScaleSheetLayoutView="70" workbookViewId="0">
      <selection activeCell="AG111" sqref="AG11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4QCYsFqoOmc+OBAmpUEkZ16aMh1s2U18trmNwr2SFCXUlt8Ze69b0b0k91tvgSAkpAxlo+F5hHYoZG26p8Pnvw==" saltValue="BzPgwoRHWdLB4fv5Teya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55" zoomScale="85" zoomScaleNormal="85" zoomScaleSheetLayoutView="55" workbookViewId="0">
      <selection activeCell="AE107" sqref="AE10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sV5VHMW7+ASlkajXT86gfb6qJJivJ4J5b76c9W0wMcUX8JQat2IW1urR1wsjmRoyPf+DvcYiaiNhZ1rc8OyPJw==" saltValue="iAYIKm9VB+LbQzk5q6G1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547</v>
      </c>
      <c r="G2" s="147"/>
      <c r="H2" s="148"/>
    </row>
    <row r="3" spans="1:8" x14ac:dyDescent="0.15">
      <c r="A3" s="144" t="s">
        <v>540</v>
      </c>
      <c r="B3" s="149"/>
      <c r="C3" s="150"/>
      <c r="D3" s="151">
        <v>308223</v>
      </c>
      <c r="E3" s="152"/>
      <c r="F3" s="153">
        <v>271581</v>
      </c>
      <c r="G3" s="154"/>
      <c r="H3" s="155"/>
    </row>
    <row r="4" spans="1:8" x14ac:dyDescent="0.15">
      <c r="A4" s="156"/>
      <c r="B4" s="157"/>
      <c r="C4" s="158"/>
      <c r="D4" s="159">
        <v>201023</v>
      </c>
      <c r="E4" s="160"/>
      <c r="F4" s="161">
        <v>117844</v>
      </c>
      <c r="G4" s="162"/>
      <c r="H4" s="163"/>
    </row>
    <row r="5" spans="1:8" x14ac:dyDescent="0.15">
      <c r="A5" s="144" t="s">
        <v>542</v>
      </c>
      <c r="B5" s="149"/>
      <c r="C5" s="150"/>
      <c r="D5" s="151">
        <v>763146</v>
      </c>
      <c r="E5" s="152"/>
      <c r="F5" s="153">
        <v>268375</v>
      </c>
      <c r="G5" s="154"/>
      <c r="H5" s="155"/>
    </row>
    <row r="6" spans="1:8" x14ac:dyDescent="0.15">
      <c r="A6" s="156"/>
      <c r="B6" s="157"/>
      <c r="C6" s="158"/>
      <c r="D6" s="159">
        <v>261581</v>
      </c>
      <c r="E6" s="160"/>
      <c r="F6" s="161">
        <v>119602</v>
      </c>
      <c r="G6" s="162"/>
      <c r="H6" s="163"/>
    </row>
    <row r="7" spans="1:8" x14ac:dyDescent="0.15">
      <c r="A7" s="144" t="s">
        <v>543</v>
      </c>
      <c r="B7" s="149"/>
      <c r="C7" s="150"/>
      <c r="D7" s="151">
        <v>719081</v>
      </c>
      <c r="E7" s="152"/>
      <c r="F7" s="153">
        <v>301035</v>
      </c>
      <c r="G7" s="154"/>
      <c r="H7" s="155"/>
    </row>
    <row r="8" spans="1:8" x14ac:dyDescent="0.15">
      <c r="A8" s="156"/>
      <c r="B8" s="157"/>
      <c r="C8" s="158"/>
      <c r="D8" s="159">
        <v>179468</v>
      </c>
      <c r="E8" s="160"/>
      <c r="F8" s="161">
        <v>154376</v>
      </c>
      <c r="G8" s="162"/>
      <c r="H8" s="163"/>
    </row>
    <row r="9" spans="1:8" x14ac:dyDescent="0.15">
      <c r="A9" s="144" t="s">
        <v>544</v>
      </c>
      <c r="B9" s="149"/>
      <c r="C9" s="150"/>
      <c r="D9" s="151">
        <v>812020</v>
      </c>
      <c r="E9" s="152"/>
      <c r="F9" s="153">
        <v>277467</v>
      </c>
      <c r="G9" s="154"/>
      <c r="H9" s="155"/>
    </row>
    <row r="10" spans="1:8" x14ac:dyDescent="0.15">
      <c r="A10" s="156"/>
      <c r="B10" s="157"/>
      <c r="C10" s="158"/>
      <c r="D10" s="159">
        <v>423730</v>
      </c>
      <c r="E10" s="160"/>
      <c r="F10" s="161">
        <v>128378</v>
      </c>
      <c r="G10" s="162"/>
      <c r="H10" s="163"/>
    </row>
    <row r="11" spans="1:8" x14ac:dyDescent="0.15">
      <c r="A11" s="144" t="s">
        <v>545</v>
      </c>
      <c r="B11" s="149"/>
      <c r="C11" s="150"/>
      <c r="D11" s="151">
        <v>465588</v>
      </c>
      <c r="E11" s="152"/>
      <c r="F11" s="153">
        <v>282256</v>
      </c>
      <c r="G11" s="154"/>
      <c r="H11" s="155"/>
    </row>
    <row r="12" spans="1:8" x14ac:dyDescent="0.15">
      <c r="A12" s="156"/>
      <c r="B12" s="157"/>
      <c r="C12" s="164"/>
      <c r="D12" s="159">
        <v>237927</v>
      </c>
      <c r="E12" s="160"/>
      <c r="F12" s="161">
        <v>145453</v>
      </c>
      <c r="G12" s="162"/>
      <c r="H12" s="163"/>
    </row>
    <row r="13" spans="1:8" x14ac:dyDescent="0.15">
      <c r="A13" s="144"/>
      <c r="B13" s="149"/>
      <c r="C13" s="165"/>
      <c r="D13" s="166">
        <v>613612</v>
      </c>
      <c r="E13" s="167"/>
      <c r="F13" s="168">
        <v>280143</v>
      </c>
      <c r="G13" s="169"/>
      <c r="H13" s="155"/>
    </row>
    <row r="14" spans="1:8" x14ac:dyDescent="0.15">
      <c r="A14" s="156"/>
      <c r="B14" s="157"/>
      <c r="C14" s="158"/>
      <c r="D14" s="159">
        <v>260746</v>
      </c>
      <c r="E14" s="160"/>
      <c r="F14" s="161">
        <v>133131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4.1399999999999997</v>
      </c>
      <c r="C19" s="170">
        <f>ROUND(VALUE(SUBSTITUTE(実質収支比率等に係る経年分析!G$48,"▲","-")),2)</f>
        <v>4.08</v>
      </c>
      <c r="D19" s="170">
        <f>ROUND(VALUE(SUBSTITUTE(実質収支比率等に係る経年分析!H$48,"▲","-")),2)</f>
        <v>2.2400000000000002</v>
      </c>
      <c r="E19" s="170">
        <f>ROUND(VALUE(SUBSTITUTE(実質収支比率等に係る経年分析!I$48,"▲","-")),2)</f>
        <v>3.54</v>
      </c>
      <c r="F19" s="170">
        <f>ROUND(VALUE(SUBSTITUTE(実質収支比率等に係る経年分析!J$48,"▲","-")),2)</f>
        <v>3.34</v>
      </c>
    </row>
    <row r="20" spans="1:11" x14ac:dyDescent="0.15">
      <c r="A20" s="170" t="s">
        <v>57</v>
      </c>
      <c r="B20" s="170">
        <f>ROUND(VALUE(SUBSTITUTE(実質収支比率等に係る経年分析!F$47,"▲","-")),2)</f>
        <v>31.48</v>
      </c>
      <c r="C20" s="170">
        <f>ROUND(VALUE(SUBSTITUTE(実質収支比率等に係る経年分析!G$47,"▲","-")),2)</f>
        <v>30.68</v>
      </c>
      <c r="D20" s="170">
        <f>ROUND(VALUE(SUBSTITUTE(実質収支比率等に係る経年分析!H$47,"▲","-")),2)</f>
        <v>30.58</v>
      </c>
      <c r="E20" s="170">
        <f>ROUND(VALUE(SUBSTITUTE(実質収支比率等に係る経年分析!I$47,"▲","-")),2)</f>
        <v>28.71</v>
      </c>
      <c r="F20" s="170">
        <f>ROUND(VALUE(SUBSTITUTE(実質収支比率等に係る経年分析!J$47,"▲","-")),2)</f>
        <v>31.07</v>
      </c>
    </row>
    <row r="21" spans="1:11" x14ac:dyDescent="0.15">
      <c r="A21" s="170" t="s">
        <v>58</v>
      </c>
      <c r="B21" s="170">
        <f>IF(ISNUMBER(VALUE(SUBSTITUTE(実質収支比率等に係る経年分析!F$49,"▲","-"))),ROUND(VALUE(SUBSTITUTE(実質収支比率等に係る経年分析!F$49,"▲","-")),2),NA())</f>
        <v>-9.01</v>
      </c>
      <c r="C21" s="170">
        <f>IF(ISNUMBER(VALUE(SUBSTITUTE(実質収支比率等に係る経年分析!G$49,"▲","-"))),ROUND(VALUE(SUBSTITUTE(実質収支比率等に係る経年分析!G$49,"▲","-")),2),NA())</f>
        <v>-7.0000000000000007E-2</v>
      </c>
      <c r="D21" s="170">
        <f>IF(ISNUMBER(VALUE(SUBSTITUTE(実質収支比率等に係る経年分析!H$49,"▲","-"))),ROUND(VALUE(SUBSTITUTE(実質収支比率等に係る経年分析!H$49,"▲","-")),2),NA())</f>
        <v>-1.8</v>
      </c>
      <c r="E21" s="170">
        <f>IF(ISNUMBER(VALUE(SUBSTITUTE(実質収支比率等に係る経年分析!I$49,"▲","-"))),ROUND(VALUE(SUBSTITUTE(実質収支比率等に係る経年分析!I$49,"▲","-")),2),NA())</f>
        <v>1.45</v>
      </c>
      <c r="F21" s="170">
        <f>IF(ISNUMBER(VALUE(SUBSTITUTE(実質収支比率等に係る経年分析!J$49,"▲","-"))),ROUND(VALUE(SUBSTITUTE(実質収支比率等に係る経年分析!J$49,"▲","-")),2),NA())</f>
        <v>1.75</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下水道事業特別会計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簡易水道事業特別会計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奨学資金特別会計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v>
      </c>
    </row>
    <row r="33" spans="1:16" x14ac:dyDescent="0.15">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0.54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0.42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0.08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v>
      </c>
    </row>
    <row r="35" spans="1:16" x14ac:dyDescent="0.15">
      <c r="A35" s="171" t="str">
        <f>IF(連結実質赤字比率に係る赤字・黒字の構成分析!C$35="",NA(),連結実質赤字比率に係る赤字・黒字の構成分析!C$35)</f>
        <v>国民健康保険特別会計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0.12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0.32</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0.01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0.02</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4.1399999999999997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4.07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2.23</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3.53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3.34</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478</v>
      </c>
      <c r="E42" s="172"/>
      <c r="F42" s="172"/>
      <c r="G42" s="172">
        <f>'実質公債費比率（分子）の構造'!L$52</f>
        <v>558</v>
      </c>
      <c r="H42" s="172"/>
      <c r="I42" s="172"/>
      <c r="J42" s="172">
        <f>'実質公債費比率（分子）の構造'!M$52</f>
        <v>527</v>
      </c>
      <c r="K42" s="172"/>
      <c r="L42" s="172"/>
      <c r="M42" s="172">
        <f>'実質公債費比率（分子）の構造'!N$52</f>
        <v>542</v>
      </c>
      <c r="N42" s="172"/>
      <c r="O42" s="172"/>
      <c r="P42" s="172">
        <f>'実質公債費比率（分子）の構造'!O$52</f>
        <v>548</v>
      </c>
    </row>
    <row r="43" spans="1:16" x14ac:dyDescent="0.15">
      <c r="A43" s="172" t="s">
        <v>66</v>
      </c>
      <c r="B43" s="172" t="str">
        <f>'実質公債費比率（分子）の構造'!K$51</f>
        <v>-</v>
      </c>
      <c r="C43" s="172"/>
      <c r="D43" s="172"/>
      <c r="E43" s="172">
        <f>'実質公債費比率（分子）の構造'!L$51</f>
        <v>0</v>
      </c>
      <c r="F43" s="172"/>
      <c r="G43" s="172"/>
      <c r="H43" s="172">
        <f>'実質公債費比率（分子）の構造'!M$51</f>
        <v>0</v>
      </c>
      <c r="I43" s="172"/>
      <c r="J43" s="172"/>
      <c r="K43" s="172">
        <f>'実質公債費比率（分子）の構造'!N$51</f>
        <v>1</v>
      </c>
      <c r="L43" s="172"/>
      <c r="M43" s="172"/>
      <c r="N43" s="172">
        <f>'実質公債費比率（分子）の構造'!O$51</f>
        <v>0</v>
      </c>
      <c r="O43" s="172"/>
      <c r="P43" s="172"/>
    </row>
    <row r="44" spans="1:16" x14ac:dyDescent="0.15">
      <c r="A44" s="172" t="s">
        <v>67</v>
      </c>
      <c r="B44" s="172">
        <f>'実質公債費比率（分子）の構造'!K$50</f>
        <v>1</v>
      </c>
      <c r="C44" s="172"/>
      <c r="D44" s="172"/>
      <c r="E44" s="172">
        <f>'実質公債費比率（分子）の構造'!L$50</f>
        <v>1</v>
      </c>
      <c r="F44" s="172"/>
      <c r="G44" s="172"/>
      <c r="H44" s="172">
        <f>'実質公債費比率（分子）の構造'!M$50</f>
        <v>2</v>
      </c>
      <c r="I44" s="172"/>
      <c r="J44" s="172"/>
      <c r="K44" s="172">
        <f>'実質公債費比率（分子）の構造'!N$50</f>
        <v>1</v>
      </c>
      <c r="L44" s="172"/>
      <c r="M44" s="172"/>
      <c r="N44" s="172">
        <f>'実質公債費比率（分子）の構造'!O$50</f>
        <v>1</v>
      </c>
      <c r="O44" s="172"/>
      <c r="P44" s="172"/>
    </row>
    <row r="45" spans="1:16" x14ac:dyDescent="0.15">
      <c r="A45" s="172" t="s">
        <v>68</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69</v>
      </c>
      <c r="B46" s="172">
        <f>'実質公債費比率（分子）の構造'!K$48</f>
        <v>69</v>
      </c>
      <c r="C46" s="172"/>
      <c r="D46" s="172"/>
      <c r="E46" s="172">
        <f>'実質公債費比率（分子）の構造'!L$48</f>
        <v>70</v>
      </c>
      <c r="F46" s="172"/>
      <c r="G46" s="172"/>
      <c r="H46" s="172">
        <f>'実質公債費比率（分子）の構造'!M$48</f>
        <v>60</v>
      </c>
      <c r="I46" s="172"/>
      <c r="J46" s="172"/>
      <c r="K46" s="172">
        <f>'実質公債費比率（分子）の構造'!N$48</f>
        <v>58</v>
      </c>
      <c r="L46" s="172"/>
      <c r="M46" s="172"/>
      <c r="N46" s="172">
        <f>'実質公債費比率（分子）の構造'!O$48</f>
        <v>61</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429</v>
      </c>
      <c r="C49" s="172"/>
      <c r="D49" s="172"/>
      <c r="E49" s="172">
        <f>'実質公債費比率（分子）の構造'!L$45</f>
        <v>534</v>
      </c>
      <c r="F49" s="172"/>
      <c r="G49" s="172"/>
      <c r="H49" s="172">
        <f>'実質公債費比率（分子）の構造'!M$45</f>
        <v>519</v>
      </c>
      <c r="I49" s="172"/>
      <c r="J49" s="172"/>
      <c r="K49" s="172">
        <f>'実質公債費比率（分子）の構造'!N$45</f>
        <v>580</v>
      </c>
      <c r="L49" s="172"/>
      <c r="M49" s="172"/>
      <c r="N49" s="172">
        <f>'実質公債費比率（分子）の構造'!O$45</f>
        <v>571</v>
      </c>
      <c r="O49" s="172"/>
      <c r="P49" s="172"/>
    </row>
    <row r="50" spans="1:16" x14ac:dyDescent="0.15">
      <c r="A50" s="172" t="s">
        <v>73</v>
      </c>
      <c r="B50" s="172" t="e">
        <f>NA()</f>
        <v>#N/A</v>
      </c>
      <c r="C50" s="172">
        <f>IF(ISNUMBER('実質公債費比率（分子）の構造'!K$53),'実質公債費比率（分子）の構造'!K$53,NA())</f>
        <v>21</v>
      </c>
      <c r="D50" s="172" t="e">
        <f>NA()</f>
        <v>#N/A</v>
      </c>
      <c r="E50" s="172" t="e">
        <f>NA()</f>
        <v>#N/A</v>
      </c>
      <c r="F50" s="172">
        <f>IF(ISNUMBER('実質公債費比率（分子）の構造'!L$53),'実質公債費比率（分子）の構造'!L$53,NA())</f>
        <v>47</v>
      </c>
      <c r="G50" s="172" t="e">
        <f>NA()</f>
        <v>#N/A</v>
      </c>
      <c r="H50" s="172" t="e">
        <f>NA()</f>
        <v>#N/A</v>
      </c>
      <c r="I50" s="172">
        <f>IF(ISNUMBER('実質公債費比率（分子）の構造'!M$53),'実質公債費比率（分子）の構造'!M$53,NA())</f>
        <v>54</v>
      </c>
      <c r="J50" s="172" t="e">
        <f>NA()</f>
        <v>#N/A</v>
      </c>
      <c r="K50" s="172" t="e">
        <f>NA()</f>
        <v>#N/A</v>
      </c>
      <c r="L50" s="172">
        <f>IF(ISNUMBER('実質公債費比率（分子）の構造'!N$53),'実質公債費比率（分子）の構造'!N$53,NA())</f>
        <v>98</v>
      </c>
      <c r="M50" s="172" t="e">
        <f>NA()</f>
        <v>#N/A</v>
      </c>
      <c r="N50" s="172" t="e">
        <f>NA()</f>
        <v>#N/A</v>
      </c>
      <c r="O50" s="172">
        <f>IF(ISNUMBER('実質公債費比率（分子）の構造'!O$53),'実質公債費比率（分子）の構造'!O$53,NA())</f>
        <v>85</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4216</v>
      </c>
      <c r="E56" s="171"/>
      <c r="F56" s="171"/>
      <c r="G56" s="171">
        <f>'将来負担比率（分子）の構造'!J$52</f>
        <v>4105</v>
      </c>
      <c r="H56" s="171"/>
      <c r="I56" s="171"/>
      <c r="J56" s="171">
        <f>'将来負担比率（分子）の構造'!K$52</f>
        <v>4039</v>
      </c>
      <c r="K56" s="171"/>
      <c r="L56" s="171"/>
      <c r="M56" s="171">
        <f>'将来負担比率（分子）の構造'!L$52</f>
        <v>4104</v>
      </c>
      <c r="N56" s="171"/>
      <c r="O56" s="171"/>
      <c r="P56" s="171">
        <f>'将来負担比率（分子）の構造'!M$52</f>
        <v>3900</v>
      </c>
    </row>
    <row r="57" spans="1:16" x14ac:dyDescent="0.15">
      <c r="A57" s="171" t="s">
        <v>44</v>
      </c>
      <c r="B57" s="171"/>
      <c r="C57" s="171"/>
      <c r="D57" s="171">
        <f>'将来負担比率（分子）の構造'!I$51</f>
        <v>470</v>
      </c>
      <c r="E57" s="171"/>
      <c r="F57" s="171"/>
      <c r="G57" s="171">
        <f>'将来負担比率（分子）の構造'!J$51</f>
        <v>388</v>
      </c>
      <c r="H57" s="171"/>
      <c r="I57" s="171"/>
      <c r="J57" s="171">
        <f>'将来負担比率（分子）の構造'!K$51</f>
        <v>314</v>
      </c>
      <c r="K57" s="171"/>
      <c r="L57" s="171"/>
      <c r="M57" s="171">
        <f>'将来負担比率（分子）の構造'!L$51</f>
        <v>220</v>
      </c>
      <c r="N57" s="171"/>
      <c r="O57" s="171"/>
      <c r="P57" s="171">
        <f>'将来負担比率（分子）の構造'!M$51</f>
        <v>223</v>
      </c>
    </row>
    <row r="58" spans="1:16" x14ac:dyDescent="0.15">
      <c r="A58" s="171" t="s">
        <v>43</v>
      </c>
      <c r="B58" s="171"/>
      <c r="C58" s="171"/>
      <c r="D58" s="171">
        <f>'将来負担比率（分子）の構造'!I$50</f>
        <v>4915</v>
      </c>
      <c r="E58" s="171"/>
      <c r="F58" s="171"/>
      <c r="G58" s="171">
        <f>'将来負担比率（分子）の構造'!J$50</f>
        <v>4918</v>
      </c>
      <c r="H58" s="171"/>
      <c r="I58" s="171"/>
      <c r="J58" s="171">
        <f>'将来負担比率（分子）の構造'!K$50</f>
        <v>4874</v>
      </c>
      <c r="K58" s="171"/>
      <c r="L58" s="171"/>
      <c r="M58" s="171">
        <f>'将来負担比率（分子）の構造'!L$50</f>
        <v>4987</v>
      </c>
      <c r="N58" s="171"/>
      <c r="O58" s="171"/>
      <c r="P58" s="171">
        <f>'将来負担比率（分子）の構造'!M$50</f>
        <v>5067</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788</v>
      </c>
      <c r="C62" s="171"/>
      <c r="D62" s="171"/>
      <c r="E62" s="171">
        <f>'将来負担比率（分子）の構造'!J$45</f>
        <v>775</v>
      </c>
      <c r="F62" s="171"/>
      <c r="G62" s="171"/>
      <c r="H62" s="171">
        <f>'将来負担比率（分子）の構造'!K$45</f>
        <v>777</v>
      </c>
      <c r="I62" s="171"/>
      <c r="J62" s="171"/>
      <c r="K62" s="171">
        <f>'将来負担比率（分子）の構造'!L$45</f>
        <v>793</v>
      </c>
      <c r="L62" s="171"/>
      <c r="M62" s="171"/>
      <c r="N62" s="171">
        <f>'将来負担比率（分子）の構造'!M$45</f>
        <v>803</v>
      </c>
      <c r="O62" s="171"/>
      <c r="P62" s="171"/>
    </row>
    <row r="63" spans="1:16" x14ac:dyDescent="0.15">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35</v>
      </c>
      <c r="B64" s="171">
        <f>'将来負担比率（分子）の構造'!I$43</f>
        <v>561</v>
      </c>
      <c r="C64" s="171"/>
      <c r="D64" s="171"/>
      <c r="E64" s="171">
        <f>'将来負担比率（分子）の構造'!J$43</f>
        <v>485</v>
      </c>
      <c r="F64" s="171"/>
      <c r="G64" s="171"/>
      <c r="H64" s="171">
        <f>'将来負担比率（分子）の構造'!K$43</f>
        <v>473</v>
      </c>
      <c r="I64" s="171"/>
      <c r="J64" s="171"/>
      <c r="K64" s="171">
        <f>'将来負担比率（分子）の構造'!L$43</f>
        <v>437</v>
      </c>
      <c r="L64" s="171"/>
      <c r="M64" s="171"/>
      <c r="N64" s="171">
        <f>'将来負担比率（分子）の構造'!M$43</f>
        <v>412</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f>'将来負担比率（分子）の構造'!L$42</f>
        <v>83</v>
      </c>
      <c r="L65" s="171"/>
      <c r="M65" s="171"/>
      <c r="N65" s="171">
        <f>'将来負担比率（分子）の構造'!M$42</f>
        <v>78</v>
      </c>
      <c r="O65" s="171"/>
      <c r="P65" s="171"/>
    </row>
    <row r="66" spans="1:16" x14ac:dyDescent="0.15">
      <c r="A66" s="171" t="s">
        <v>33</v>
      </c>
      <c r="B66" s="171">
        <f>'将来負担比率（分子）の構造'!I$41</f>
        <v>4539</v>
      </c>
      <c r="C66" s="171"/>
      <c r="D66" s="171"/>
      <c r="E66" s="171">
        <f>'将来負担比率（分子）の構造'!J$41</f>
        <v>4748</v>
      </c>
      <c r="F66" s="171"/>
      <c r="G66" s="171"/>
      <c r="H66" s="171">
        <f>'将来負担比率（分子）の構造'!K$41</f>
        <v>4786</v>
      </c>
      <c r="I66" s="171"/>
      <c r="J66" s="171"/>
      <c r="K66" s="171">
        <f>'将来負担比率（分子）の構造'!L$41</f>
        <v>5073</v>
      </c>
      <c r="L66" s="171"/>
      <c r="M66" s="171"/>
      <c r="N66" s="171">
        <f>'将来負担比率（分子）の構造'!M$41</f>
        <v>4863</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735</v>
      </c>
      <c r="C72" s="175">
        <f>基金残高に係る経年分析!G55</f>
        <v>735</v>
      </c>
      <c r="D72" s="175">
        <f>基金残高に係る経年分析!H55</f>
        <v>786</v>
      </c>
    </row>
    <row r="73" spans="1:16" x14ac:dyDescent="0.15">
      <c r="A73" s="174" t="s">
        <v>80</v>
      </c>
      <c r="B73" s="175">
        <f>基金残高に係る経年分析!F56</f>
        <v>964</v>
      </c>
      <c r="C73" s="175">
        <f>基金残高に係る経年分析!G56</f>
        <v>1009</v>
      </c>
      <c r="D73" s="175">
        <f>基金残高に係る経年分析!H56</f>
        <v>1009</v>
      </c>
    </row>
    <row r="74" spans="1:16" x14ac:dyDescent="0.15">
      <c r="A74" s="174" t="s">
        <v>81</v>
      </c>
      <c r="B74" s="175">
        <f>基金残高に係る経年分析!F57</f>
        <v>2902</v>
      </c>
      <c r="C74" s="175">
        <f>基金残高に係る経年分析!G57</f>
        <v>2959</v>
      </c>
      <c r="D74" s="175">
        <f>基金残高に係る経年分析!H57</f>
        <v>3044</v>
      </c>
    </row>
  </sheetData>
  <sheetProtection algorithmName="SHA-512" hashValue="oqR0tqdOurCe/7eOb4zxSzBl56Xeo0dXYbE9ht5vlozyfdDSequzvfnxLjC7gdYJVvFLtUYjrO/3sFrKNyyftA==" saltValue="v6sU4YI1NRSxCqeiGtHP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2025-03-04T02:50:18Z</cp:lastPrinted>
  <dcterms:created xsi:type="dcterms:W3CDTF">2024-03-14T00:45:11Z</dcterms:created>
  <dcterms:modified xsi:type="dcterms:W3CDTF">2025-03-04T02:50:52Z</dcterms:modified>
  <cp:category/>
</cp:coreProperties>
</file>