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0\47法非適用_下水道\"/>
    </mc:Choice>
  </mc:AlternateContent>
  <workbookProtection workbookAlgorithmName="SHA-512" workbookHashValue="SOpxDtiyX15TiHUtk6gJjqZ/NLm/aqxYjUvFrt/AO3fEUlctnzFczL3QDQgW8VdAfGL1Wh9ikWZc2VIs1uOjbA==" workbookSaltValue="fJMn978i/z9Jj4GrMildQ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<sst xmlns="http://schemas.openxmlformats.org/spreadsheetml/2006/main" count="233" uniqueCount="117">
  <si>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</si>
  <si>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</si>
  <si>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</si>
  <si>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</si>
  <si>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</si>
  <si>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</si>
  <si>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</si>
  <si>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</si>
  <si>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</si>
  <si>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</si>
  <si>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</si>
  <si>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</si>
  <si>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</si>
  <si>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</si>
  <si>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</si>
  <si>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</si>
  <si>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</si>
  <si>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</si>
  <si>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</si>
  <si>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</si>
  <si>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</si>
  <si>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</si>
  <si>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</si>
  <si>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</si>
  <si>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</si>
  <si>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</si>
  <si>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</si>
  <si>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</si>
  <si>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</si>
  <si>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</si>
  <si>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</si>
  <si>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</si>
  <si>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</si>
  <si>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</si>
  <si>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</si>
  <si>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</si>
  <si>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</si>
  <si>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</si>
  <si>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</si>
  <si>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</si>
  <si>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</si>
  <si>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</si>
  <si>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</si>
  <si>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</si>
  <si>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</si>
  <si>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</si>
  <si>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</si>
  <si>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</si>
  <si>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</si>
  <si>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</si>
  <si>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</si>
  <si>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</si>
  <si>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</si>
  <si>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</si>
  <si>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</si>
  <si>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</si>
  <si>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</si>
  <si>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</si>
  <si>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</si>
  <si>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</si>
  <si>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</si>
  <si>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</si>
  <si>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</si>
  <si>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</si>
  <si>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</si>
  <si>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</si>
  <si>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</si>
  <si>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</si>
  <si>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</si>
  <si>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</si>
  <si>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</si>
  <si>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</si>
  <si>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</si>
  <si>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</si>
  <si>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</si>
  <si>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</si>
  <si>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</si>
  <si>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</si>
  <si>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</si>
  <si>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</si>
  <si>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</si>
  <si>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</si>
  <si>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</si>
  <si>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</si>
  <si>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</si>
  <si>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</si>
  <si>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</si>
  <si>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</si>
  <si>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</si>
  <si>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</si>
  <si>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</si>
  <si>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</si>
  <si>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</si>
  <si>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</si>
  <si>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</si>
  <si>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</si>
  <si>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</si>
  <si>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</si>
  <si>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幌加内町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</si>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</sst>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5-43D5-B65E-962B6C409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5-43D5-B65E-962B6C409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44.97</c:v>
                </c:pt>
                <c:pt idx="1">
                  <c:v>46</c:v>
                </c:pt>
                <c:pt idx="2">
                  <c:v>44.8</c:v>
                </c:pt>
                <c:pt idx="3">
                  <c:v>48.21</c:v>
                </c:pt>
                <c:pt idx="4">
                  <c:v>45.14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09D-B7F9-6BE2F3BC8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C-409D-B7F9-6BE2F3BC8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96.76</c:v>
                </c:pt>
                <c:pt idx="1">
                  <c:v>97.36</c:v>
                </c:pt>
                <c:pt idx="2">
                  <c:v>97.52</c:v>
                </c:pt>
                <c:pt idx="3">
                  <c:v>97.96</c:v>
                </c:pt>
                <c:pt idx="4">
                  <c:v>98.14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6-47E1-80A8-4054F21BA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6-47E1-80A8-4054F21BA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72.88</c:v>
                </c:pt>
                <c:pt idx="1">
                  <c:v>91.41</c:v>
                </c:pt>
                <c:pt idx="2">
                  <c:v>86.11</c:v>
                </c:pt>
                <c:pt idx="3">
                  <c:v>85.32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2-4F3D-92A3-7B5B42CAF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B2-4F3D-92A3-7B5B42CAF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8-404A-83F8-4B60EDE65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8-404A-83F8-4B60EDE65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3-4A57-B983-7B6A06CC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3-4A57-B983-7B6A06CC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E-4D7F-A007-DF3195BEF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E-4D7F-A007-DF3195BEF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C-4442-8640-EDB72279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C-4442-8640-EDB72279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289.25</c:v>
                </c:pt>
                <c:pt idx="1">
                  <c:v>1114.6199999999999</c:v>
                </c:pt>
                <c:pt idx="2">
                  <c:v>1040.53</c:v>
                </c:pt>
                <c:pt idx="3">
                  <c:v>957.48</c:v>
                </c:pt>
                <c:pt idx="4">
                  <c:v>836.02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9-4138-8FA7-1BF91EF5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9-4138-8FA7-1BF91EF5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57.67</c:v>
                </c:pt>
                <c:pt idx="1">
                  <c:v>82.57</c:v>
                </c:pt>
                <c:pt idx="2">
                  <c:v>73.44</c:v>
                </c:pt>
                <c:pt idx="3">
                  <c:v>69.7</c:v>
                </c:pt>
                <c:pt idx="4">
                  <c:v>78.55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0-4F5C-BA36-262AD589E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0-4F5C-BA36-262AD589E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343.96</c:v>
                </c:pt>
                <c:pt idx="1">
                  <c:v>239.41</c:v>
                </c:pt>
                <c:pt idx="2">
                  <c:v>268.86</c:v>
                </c:pt>
                <c:pt idx="3">
                  <c:v>288.79000000000002</c:v>
                </c:pt>
                <c:pt idx="4">
                  <c:v>257.64999999999998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2-4C81-878B-FD8409C33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2-4C81-878B-FD8409C33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72.88</v>
          </cell>
          <cell r="Z6">
            <v>91.41</v>
          </cell>
          <cell r="AA6">
            <v>86.11</v>
          </cell>
          <cell r="AB6">
            <v>85.32</v>
          </cell>
          <cell r="AC6">
            <v>90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289.25</v>
          </cell>
          <cell r="BG6">
            <v>1114.6199999999999</v>
          </cell>
          <cell r="BH6">
            <v>1040.53</v>
          </cell>
          <cell r="BI6">
            <v>957.48</v>
          </cell>
          <cell r="BJ6">
            <v>836.02</v>
          </cell>
          <cell r="BK6">
            <v>974.93</v>
          </cell>
          <cell r="BL6">
            <v>855.8</v>
          </cell>
          <cell r="BM6">
            <v>789.46</v>
          </cell>
          <cell r="BN6">
            <v>826.83</v>
          </cell>
          <cell r="BO6">
            <v>867.83</v>
          </cell>
          <cell r="BQ6">
            <v>57.67</v>
          </cell>
          <cell r="BR6">
            <v>82.57</v>
          </cell>
          <cell r="BS6">
            <v>73.44</v>
          </cell>
          <cell r="BT6">
            <v>69.7</v>
          </cell>
          <cell r="BU6">
            <v>78.55</v>
          </cell>
          <cell r="BV6">
            <v>55.32</v>
          </cell>
          <cell r="BW6">
            <v>59.8</v>
          </cell>
          <cell r="BX6">
            <v>57.77</v>
          </cell>
          <cell r="BY6">
            <v>57.31</v>
          </cell>
          <cell r="BZ6">
            <v>57.08</v>
          </cell>
          <cell r="CB6">
            <v>343.96</v>
          </cell>
          <cell r="CC6">
            <v>239.41</v>
          </cell>
          <cell r="CD6">
            <v>268.86</v>
          </cell>
          <cell r="CE6">
            <v>288.79000000000002</v>
          </cell>
          <cell r="CF6">
            <v>257.64999999999998</v>
          </cell>
          <cell r="CG6">
            <v>283.17</v>
          </cell>
          <cell r="CH6">
            <v>263.76</v>
          </cell>
          <cell r="CI6">
            <v>274.35000000000002</v>
          </cell>
          <cell r="CJ6">
            <v>273.52</v>
          </cell>
          <cell r="CK6">
            <v>274.99</v>
          </cell>
          <cell r="CM6">
            <v>44.97</v>
          </cell>
          <cell r="CN6">
            <v>46</v>
          </cell>
          <cell r="CO6">
            <v>44.8</v>
          </cell>
          <cell r="CP6">
            <v>48.21</v>
          </cell>
          <cell r="CQ6">
            <v>45.14</v>
          </cell>
          <cell r="CR6">
            <v>60.65</v>
          </cell>
          <cell r="CS6">
            <v>51.75</v>
          </cell>
          <cell r="CT6">
            <v>50.68</v>
          </cell>
          <cell r="CU6">
            <v>50.14</v>
          </cell>
          <cell r="CV6">
            <v>54.83</v>
          </cell>
          <cell r="CX6">
            <v>96.76</v>
          </cell>
          <cell r="CY6">
            <v>97.36</v>
          </cell>
          <cell r="CZ6">
            <v>97.52</v>
          </cell>
          <cell r="DA6">
            <v>97.96</v>
          </cell>
          <cell r="DB6">
            <v>98.14</v>
          </cell>
          <cell r="DC6">
            <v>84.58</v>
          </cell>
          <cell r="DD6">
            <v>84.84</v>
          </cell>
          <cell r="DE6">
            <v>84.86</v>
          </cell>
          <cell r="DF6">
            <v>84.98</v>
          </cell>
          <cell r="DG6">
            <v>84.7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2.0499999999999998</v>
          </cell>
          <cell r="EK6">
            <v>0.01</v>
          </cell>
          <cell r="EL6">
            <v>0.01</v>
          </cell>
          <cell r="EM6">
            <v>0.02</v>
          </cell>
          <cell r="EN6">
            <v>0.25</v>
          </cell>
        </row>
        <row r="10">
          <cell r="B10">
            <v>46753</v>
          </cell>
          <cell r="C10">
            <v>47119</v>
          </cell>
          <cell r="D10">
            <v>47484</v>
          </cell>
          <cell r="E10">
            <v>47849</v>
          </cell>
          <cell r="F10">
            <v>48215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北海道　幌加内町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農業集落排水</v>
      </c>
      <c r="Q8" s="10"/>
      <c r="R8" s="10"/>
      <c r="S8" s="10"/>
      <c r="T8" s="10"/>
      <c r="U8" s="10"/>
      <c r="V8" s="10"/>
      <c r="W8" s="10" t="str">
        <f>データ!L6</f>
        <v>F2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1386</v>
      </c>
      <c r="AM8" s="12"/>
      <c r="AN8" s="12"/>
      <c r="AO8" s="12"/>
      <c r="AP8" s="12"/>
      <c r="AQ8" s="12"/>
      <c r="AR8" s="12"/>
      <c r="AS8" s="12"/>
      <c r="AT8" s="13">
        <f>データ!T6</f>
        <v>767.04</v>
      </c>
      <c r="AU8" s="13"/>
      <c r="AV8" s="13"/>
      <c r="AW8" s="13"/>
      <c r="AX8" s="13"/>
      <c r="AY8" s="13"/>
      <c r="AZ8" s="13"/>
      <c r="BA8" s="13"/>
      <c r="BB8" s="13">
        <f>データ!U6</f>
        <v>1.81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63.36</v>
      </c>
      <c r="Q10" s="13"/>
      <c r="R10" s="13"/>
      <c r="S10" s="13"/>
      <c r="T10" s="13"/>
      <c r="U10" s="13"/>
      <c r="V10" s="13"/>
      <c r="W10" s="13">
        <f>データ!Q6</f>
        <v>79.27</v>
      </c>
      <c r="X10" s="13"/>
      <c r="Y10" s="13"/>
      <c r="Z10" s="13"/>
      <c r="AA10" s="13"/>
      <c r="AB10" s="13"/>
      <c r="AC10" s="13"/>
      <c r="AD10" s="12">
        <f>データ!R6</f>
        <v>3592</v>
      </c>
      <c r="AE10" s="12"/>
      <c r="AF10" s="12"/>
      <c r="AG10" s="12"/>
      <c r="AH10" s="12"/>
      <c r="AI10" s="12"/>
      <c r="AJ10" s="12"/>
      <c r="AK10" s="2"/>
      <c r="AL10" s="12">
        <f>データ!V6</f>
        <v>861</v>
      </c>
      <c r="AM10" s="12"/>
      <c r="AN10" s="12"/>
      <c r="AO10" s="12"/>
      <c r="AP10" s="12"/>
      <c r="AQ10" s="12"/>
      <c r="AR10" s="12"/>
      <c r="AS10" s="12"/>
      <c r="AT10" s="13">
        <f>データ!W6</f>
        <v>0.73</v>
      </c>
      <c r="AU10" s="13"/>
      <c r="AV10" s="13"/>
      <c r="AW10" s="13"/>
      <c r="AX10" s="13"/>
      <c r="AY10" s="13"/>
      <c r="AZ10" s="13"/>
      <c r="BA10" s="13"/>
      <c r="BB10" s="13">
        <f>データ!X6</f>
        <v>1179.45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59" t="s">
        <v>31</v>
      </c>
      <c r="C85" s="59"/>
      <c r="D85" s="59"/>
      <c r="E85" s="59" t="s">
        <v>32</v>
      </c>
      <c r="F85" s="59" t="s">
        <v>33</v>
      </c>
      <c r="G85" s="59" t="s">
        <v>34</v>
      </c>
      <c r="H85" s="59" t="s">
        <v>35</v>
      </c>
      <c r="I85" s="59" t="s">
        <v>36</v>
      </c>
      <c r="J85" s="59" t="s">
        <v>37</v>
      </c>
      <c r="K85" s="59" t="s">
        <v>38</v>
      </c>
      <c r="L85" s="59" t="s">
        <v>39</v>
      </c>
      <c r="M85" s="59" t="s">
        <v>40</v>
      </c>
      <c r="N85" s="59" t="s">
        <v>41</v>
      </c>
      <c r="O85" s="59" t="s">
        <v>42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43</v>
      </c>
      <c r="G86" s="59" t="s">
        <v>43</v>
      </c>
      <c r="H86" s="59" t="str">
        <f>データ!BP6</f>
        <v>【832.52】</v>
      </c>
      <c r="I86" s="59" t="str">
        <f>データ!CA6</f>
        <v>【60.94】</v>
      </c>
      <c r="J86" s="59" t="str">
        <f>データ!CL6</f>
        <v>【253.04】</v>
      </c>
      <c r="K86" s="59" t="str">
        <f>データ!CW6</f>
        <v>【54.84】</v>
      </c>
      <c r="L86" s="59" t="str">
        <f>データ!DH6</f>
        <v>【86.60】</v>
      </c>
      <c r="M86" s="59" t="s">
        <v>44</v>
      </c>
      <c r="N86" s="59" t="s">
        <v>44</v>
      </c>
      <c r="O86" s="59" t="str">
        <f>データ!EO6</f>
        <v>【0.16】</v>
      </c>
    </row>
  </sheetData>
  <sheetProtection algorithmName="SHA-512" hashValue="o4B/S1o0uhXa/Xr7T3U6FfSDrqwrmj0N1yqgqz1kir1yBcZc9qXBolHXF9+gk8w5Uu8Hhui66hn21fc6ufYpmw==" saltValue="uKW7iDdKPd+6AZs9/ncwV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46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47</v>
      </c>
      <c r="B3" s="62" t="s">
        <v>48</v>
      </c>
      <c r="C3" s="62" t="s">
        <v>49</v>
      </c>
      <c r="D3" s="62" t="s">
        <v>50</v>
      </c>
      <c r="E3" s="62" t="s">
        <v>51</v>
      </c>
      <c r="F3" s="62" t="s">
        <v>52</v>
      </c>
      <c r="G3" s="62" t="s">
        <v>53</v>
      </c>
      <c r="H3" s="63" t="s">
        <v>54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55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56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57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58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59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60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61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62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63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64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65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66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67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68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69</v>
      </c>
      <c r="B5" s="72"/>
      <c r="C5" s="72"/>
      <c r="D5" s="72"/>
      <c r="E5" s="72"/>
      <c r="F5" s="72"/>
      <c r="G5" s="72"/>
      <c r="H5" s="73" t="s">
        <v>70</v>
      </c>
      <c r="I5" s="73" t="s">
        <v>71</v>
      </c>
      <c r="J5" s="73" t="s">
        <v>72</v>
      </c>
      <c r="K5" s="73" t="s">
        <v>73</v>
      </c>
      <c r="L5" s="73" t="s">
        <v>74</v>
      </c>
      <c r="M5" s="73" t="s">
        <v>5</v>
      </c>
      <c r="N5" s="73" t="s">
        <v>75</v>
      </c>
      <c r="O5" s="73" t="s">
        <v>76</v>
      </c>
      <c r="P5" s="73" t="s">
        <v>77</v>
      </c>
      <c r="Q5" s="73" t="s">
        <v>78</v>
      </c>
      <c r="R5" s="73" t="s">
        <v>79</v>
      </c>
      <c r="S5" s="73" t="s">
        <v>80</v>
      </c>
      <c r="T5" s="73" t="s">
        <v>81</v>
      </c>
      <c r="U5" s="73" t="s">
        <v>82</v>
      </c>
      <c r="V5" s="73" t="s">
        <v>83</v>
      </c>
      <c r="W5" s="73" t="s">
        <v>84</v>
      </c>
      <c r="X5" s="73" t="s">
        <v>85</v>
      </c>
      <c r="Y5" s="73" t="s">
        <v>86</v>
      </c>
      <c r="Z5" s="73" t="s">
        <v>87</v>
      </c>
      <c r="AA5" s="73" t="s">
        <v>88</v>
      </c>
      <c r="AB5" s="73" t="s">
        <v>89</v>
      </c>
      <c r="AC5" s="73" t="s">
        <v>90</v>
      </c>
      <c r="AD5" s="73" t="s">
        <v>91</v>
      </c>
      <c r="AE5" s="73" t="s">
        <v>92</v>
      </c>
      <c r="AF5" s="73" t="s">
        <v>93</v>
      </c>
      <c r="AG5" s="73" t="s">
        <v>94</v>
      </c>
      <c r="AH5" s="73" t="s">
        <v>95</v>
      </c>
      <c r="AI5" s="73" t="s">
        <v>31</v>
      </c>
      <c r="AJ5" s="73" t="s">
        <v>86</v>
      </c>
      <c r="AK5" s="73" t="s">
        <v>87</v>
      </c>
      <c r="AL5" s="73" t="s">
        <v>88</v>
      </c>
      <c r="AM5" s="73" t="s">
        <v>89</v>
      </c>
      <c r="AN5" s="73" t="s">
        <v>90</v>
      </c>
      <c r="AO5" s="73" t="s">
        <v>91</v>
      </c>
      <c r="AP5" s="73" t="s">
        <v>92</v>
      </c>
      <c r="AQ5" s="73" t="s">
        <v>93</v>
      </c>
      <c r="AR5" s="73" t="s">
        <v>94</v>
      </c>
      <c r="AS5" s="73" t="s">
        <v>95</v>
      </c>
      <c r="AT5" s="73" t="s">
        <v>96</v>
      </c>
      <c r="AU5" s="73" t="s">
        <v>86</v>
      </c>
      <c r="AV5" s="73" t="s">
        <v>87</v>
      </c>
      <c r="AW5" s="73" t="s">
        <v>88</v>
      </c>
      <c r="AX5" s="73" t="s">
        <v>89</v>
      </c>
      <c r="AY5" s="73" t="s">
        <v>90</v>
      </c>
      <c r="AZ5" s="73" t="s">
        <v>91</v>
      </c>
      <c r="BA5" s="73" t="s">
        <v>92</v>
      </c>
      <c r="BB5" s="73" t="s">
        <v>93</v>
      </c>
      <c r="BC5" s="73" t="s">
        <v>94</v>
      </c>
      <c r="BD5" s="73" t="s">
        <v>95</v>
      </c>
      <c r="BE5" s="73" t="s">
        <v>96</v>
      </c>
      <c r="BF5" s="73" t="s">
        <v>86</v>
      </c>
      <c r="BG5" s="73" t="s">
        <v>87</v>
      </c>
      <c r="BH5" s="73" t="s">
        <v>88</v>
      </c>
      <c r="BI5" s="73" t="s">
        <v>89</v>
      </c>
      <c r="BJ5" s="73" t="s">
        <v>90</v>
      </c>
      <c r="BK5" s="73" t="s">
        <v>91</v>
      </c>
      <c r="BL5" s="73" t="s">
        <v>92</v>
      </c>
      <c r="BM5" s="73" t="s">
        <v>93</v>
      </c>
      <c r="BN5" s="73" t="s">
        <v>94</v>
      </c>
      <c r="BO5" s="73" t="s">
        <v>95</v>
      </c>
      <c r="BP5" s="73" t="s">
        <v>96</v>
      </c>
      <c r="BQ5" s="73" t="s">
        <v>86</v>
      </c>
      <c r="BR5" s="73" t="s">
        <v>87</v>
      </c>
      <c r="BS5" s="73" t="s">
        <v>88</v>
      </c>
      <c r="BT5" s="73" t="s">
        <v>89</v>
      </c>
      <c r="BU5" s="73" t="s">
        <v>90</v>
      </c>
      <c r="BV5" s="73" t="s">
        <v>91</v>
      </c>
      <c r="BW5" s="73" t="s">
        <v>92</v>
      </c>
      <c r="BX5" s="73" t="s">
        <v>93</v>
      </c>
      <c r="BY5" s="73" t="s">
        <v>94</v>
      </c>
      <c r="BZ5" s="73" t="s">
        <v>95</v>
      </c>
      <c r="CA5" s="73" t="s">
        <v>96</v>
      </c>
      <c r="CB5" s="73" t="s">
        <v>86</v>
      </c>
      <c r="CC5" s="73" t="s">
        <v>87</v>
      </c>
      <c r="CD5" s="73" t="s">
        <v>88</v>
      </c>
      <c r="CE5" s="73" t="s">
        <v>89</v>
      </c>
      <c r="CF5" s="73" t="s">
        <v>90</v>
      </c>
      <c r="CG5" s="73" t="s">
        <v>91</v>
      </c>
      <c r="CH5" s="73" t="s">
        <v>92</v>
      </c>
      <c r="CI5" s="73" t="s">
        <v>93</v>
      </c>
      <c r="CJ5" s="73" t="s">
        <v>94</v>
      </c>
      <c r="CK5" s="73" t="s">
        <v>95</v>
      </c>
      <c r="CL5" s="73" t="s">
        <v>96</v>
      </c>
      <c r="CM5" s="73" t="s">
        <v>86</v>
      </c>
      <c r="CN5" s="73" t="s">
        <v>87</v>
      </c>
      <c r="CO5" s="73" t="s">
        <v>88</v>
      </c>
      <c r="CP5" s="73" t="s">
        <v>89</v>
      </c>
      <c r="CQ5" s="73" t="s">
        <v>90</v>
      </c>
      <c r="CR5" s="73" t="s">
        <v>91</v>
      </c>
      <c r="CS5" s="73" t="s">
        <v>92</v>
      </c>
      <c r="CT5" s="73" t="s">
        <v>93</v>
      </c>
      <c r="CU5" s="73" t="s">
        <v>94</v>
      </c>
      <c r="CV5" s="73" t="s">
        <v>95</v>
      </c>
      <c r="CW5" s="73" t="s">
        <v>96</v>
      </c>
      <c r="CX5" s="73" t="s">
        <v>86</v>
      </c>
      <c r="CY5" s="73" t="s">
        <v>87</v>
      </c>
      <c r="CZ5" s="73" t="s">
        <v>88</v>
      </c>
      <c r="DA5" s="73" t="s">
        <v>89</v>
      </c>
      <c r="DB5" s="73" t="s">
        <v>90</v>
      </c>
      <c r="DC5" s="73" t="s">
        <v>91</v>
      </c>
      <c r="DD5" s="73" t="s">
        <v>92</v>
      </c>
      <c r="DE5" s="73" t="s">
        <v>93</v>
      </c>
      <c r="DF5" s="73" t="s">
        <v>94</v>
      </c>
      <c r="DG5" s="73" t="s">
        <v>95</v>
      </c>
      <c r="DH5" s="73" t="s">
        <v>96</v>
      </c>
      <c r="DI5" s="73" t="s">
        <v>86</v>
      </c>
      <c r="DJ5" s="73" t="s">
        <v>87</v>
      </c>
      <c r="DK5" s="73" t="s">
        <v>88</v>
      </c>
      <c r="DL5" s="73" t="s">
        <v>89</v>
      </c>
      <c r="DM5" s="73" t="s">
        <v>90</v>
      </c>
      <c r="DN5" s="73" t="s">
        <v>91</v>
      </c>
      <c r="DO5" s="73" t="s">
        <v>92</v>
      </c>
      <c r="DP5" s="73" t="s">
        <v>93</v>
      </c>
      <c r="DQ5" s="73" t="s">
        <v>94</v>
      </c>
      <c r="DR5" s="73" t="s">
        <v>95</v>
      </c>
      <c r="DS5" s="73" t="s">
        <v>96</v>
      </c>
      <c r="DT5" s="73" t="s">
        <v>86</v>
      </c>
      <c r="DU5" s="73" t="s">
        <v>87</v>
      </c>
      <c r="DV5" s="73" t="s">
        <v>88</v>
      </c>
      <c r="DW5" s="73" t="s">
        <v>89</v>
      </c>
      <c r="DX5" s="73" t="s">
        <v>90</v>
      </c>
      <c r="DY5" s="73" t="s">
        <v>91</v>
      </c>
      <c r="DZ5" s="73" t="s">
        <v>92</v>
      </c>
      <c r="EA5" s="73" t="s">
        <v>93</v>
      </c>
      <c r="EB5" s="73" t="s">
        <v>94</v>
      </c>
      <c r="EC5" s="73" t="s">
        <v>95</v>
      </c>
      <c r="ED5" s="73" t="s">
        <v>96</v>
      </c>
      <c r="EE5" s="73" t="s">
        <v>86</v>
      </c>
      <c r="EF5" s="73" t="s">
        <v>87</v>
      </c>
      <c r="EG5" s="73" t="s">
        <v>88</v>
      </c>
      <c r="EH5" s="73" t="s">
        <v>89</v>
      </c>
      <c r="EI5" s="73" t="s">
        <v>90</v>
      </c>
      <c r="EJ5" s="73" t="s">
        <v>91</v>
      </c>
      <c r="EK5" s="73" t="s">
        <v>92</v>
      </c>
      <c r="EL5" s="73" t="s">
        <v>93</v>
      </c>
      <c r="EM5" s="73" t="s">
        <v>94</v>
      </c>
      <c r="EN5" s="73" t="s">
        <v>95</v>
      </c>
      <c r="EO5" s="73" t="s">
        <v>96</v>
      </c>
    </row>
    <row r="6" spans="1:145" s="77" customFormat="1" x14ac:dyDescent="0.15">
      <c r="A6" s="61" t="s">
        <v>97</v>
      </c>
      <c r="B6" s="74">
        <f>B7</f>
        <v>2020</v>
      </c>
      <c r="C6" s="74">
        <f t="shared" ref="C6:X6" si="3">C7</f>
        <v>14729</v>
      </c>
      <c r="D6" s="74">
        <f t="shared" si="3"/>
        <v>47</v>
      </c>
      <c r="E6" s="74">
        <f t="shared" si="3"/>
        <v>17</v>
      </c>
      <c r="F6" s="74">
        <f t="shared" si="3"/>
        <v>5</v>
      </c>
      <c r="G6" s="74">
        <f t="shared" si="3"/>
        <v>0</v>
      </c>
      <c r="H6" s="74" t="str">
        <f t="shared" si="3"/>
        <v>北海道　幌加内町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農業集落排水</v>
      </c>
      <c r="L6" s="74" t="str">
        <f t="shared" si="3"/>
        <v>F2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63.36</v>
      </c>
      <c r="Q6" s="75">
        <f t="shared" si="3"/>
        <v>79.27</v>
      </c>
      <c r="R6" s="75">
        <f t="shared" si="3"/>
        <v>3592</v>
      </c>
      <c r="S6" s="75">
        <f t="shared" si="3"/>
        <v>1386</v>
      </c>
      <c r="T6" s="75">
        <f t="shared" si="3"/>
        <v>767.04</v>
      </c>
      <c r="U6" s="75">
        <f t="shared" si="3"/>
        <v>1.81</v>
      </c>
      <c r="V6" s="75">
        <f t="shared" si="3"/>
        <v>861</v>
      </c>
      <c r="W6" s="75">
        <f t="shared" si="3"/>
        <v>0.73</v>
      </c>
      <c r="X6" s="75">
        <f t="shared" si="3"/>
        <v>1179.45</v>
      </c>
      <c r="Y6" s="76">
        <f>IF(Y7="",NA(),Y7)</f>
        <v>72.88</v>
      </c>
      <c r="Z6" s="76">
        <f t="shared" ref="Z6:AH6" si="4">IF(Z7="",NA(),Z7)</f>
        <v>91.41</v>
      </c>
      <c r="AA6" s="76">
        <f t="shared" si="4"/>
        <v>86.11</v>
      </c>
      <c r="AB6" s="76">
        <f t="shared" si="4"/>
        <v>85.32</v>
      </c>
      <c r="AC6" s="76">
        <f t="shared" si="4"/>
        <v>90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6">
        <f>IF(BF7="",NA(),BF7)</f>
        <v>289.25</v>
      </c>
      <c r="BG6" s="76">
        <f t="shared" ref="BG6:BO6" si="7">IF(BG7="",NA(),BG7)</f>
        <v>1114.6199999999999</v>
      </c>
      <c r="BH6" s="76">
        <f t="shared" si="7"/>
        <v>1040.53</v>
      </c>
      <c r="BI6" s="76">
        <f t="shared" si="7"/>
        <v>957.48</v>
      </c>
      <c r="BJ6" s="76">
        <f t="shared" si="7"/>
        <v>836.02</v>
      </c>
      <c r="BK6" s="76">
        <f t="shared" si="7"/>
        <v>974.93</v>
      </c>
      <c r="BL6" s="76">
        <f t="shared" si="7"/>
        <v>855.8</v>
      </c>
      <c r="BM6" s="76">
        <f t="shared" si="7"/>
        <v>789.46</v>
      </c>
      <c r="BN6" s="76">
        <f t="shared" si="7"/>
        <v>826.83</v>
      </c>
      <c r="BO6" s="76">
        <f t="shared" si="7"/>
        <v>867.83</v>
      </c>
      <c r="BP6" s="75" t="str">
        <f>IF(BP7="","",IF(BP7="-","【-】","【"&amp;SUBSTITUTE(TEXT(BP7,"#,##0.00"),"-","△")&amp;"】"))</f>
        <v>【832.52】</v>
      </c>
      <c r="BQ6" s="76">
        <f>IF(BQ7="",NA(),BQ7)</f>
        <v>57.67</v>
      </c>
      <c r="BR6" s="76">
        <f t="shared" ref="BR6:BZ6" si="8">IF(BR7="",NA(),BR7)</f>
        <v>82.57</v>
      </c>
      <c r="BS6" s="76">
        <f t="shared" si="8"/>
        <v>73.44</v>
      </c>
      <c r="BT6" s="76">
        <f t="shared" si="8"/>
        <v>69.7</v>
      </c>
      <c r="BU6" s="76">
        <f t="shared" si="8"/>
        <v>78.55</v>
      </c>
      <c r="BV6" s="76">
        <f t="shared" si="8"/>
        <v>55.32</v>
      </c>
      <c r="BW6" s="76">
        <f t="shared" si="8"/>
        <v>59.8</v>
      </c>
      <c r="BX6" s="76">
        <f t="shared" si="8"/>
        <v>57.77</v>
      </c>
      <c r="BY6" s="76">
        <f t="shared" si="8"/>
        <v>57.31</v>
      </c>
      <c r="BZ6" s="76">
        <f t="shared" si="8"/>
        <v>57.08</v>
      </c>
      <c r="CA6" s="75" t="str">
        <f>IF(CA7="","",IF(CA7="-","【-】","【"&amp;SUBSTITUTE(TEXT(CA7,"#,##0.00"),"-","△")&amp;"】"))</f>
        <v>【60.94】</v>
      </c>
      <c r="CB6" s="76">
        <f>IF(CB7="",NA(),CB7)</f>
        <v>343.96</v>
      </c>
      <c r="CC6" s="76">
        <f t="shared" ref="CC6:CK6" si="9">IF(CC7="",NA(),CC7)</f>
        <v>239.41</v>
      </c>
      <c r="CD6" s="76">
        <f t="shared" si="9"/>
        <v>268.86</v>
      </c>
      <c r="CE6" s="76">
        <f t="shared" si="9"/>
        <v>288.79000000000002</v>
      </c>
      <c r="CF6" s="76">
        <f t="shared" si="9"/>
        <v>257.64999999999998</v>
      </c>
      <c r="CG6" s="76">
        <f t="shared" si="9"/>
        <v>283.17</v>
      </c>
      <c r="CH6" s="76">
        <f t="shared" si="9"/>
        <v>263.76</v>
      </c>
      <c r="CI6" s="76">
        <f t="shared" si="9"/>
        <v>274.35000000000002</v>
      </c>
      <c r="CJ6" s="76">
        <f t="shared" si="9"/>
        <v>273.52</v>
      </c>
      <c r="CK6" s="76">
        <f t="shared" si="9"/>
        <v>274.99</v>
      </c>
      <c r="CL6" s="75" t="str">
        <f>IF(CL7="","",IF(CL7="-","【-】","【"&amp;SUBSTITUTE(TEXT(CL7,"#,##0.00"),"-","△")&amp;"】"))</f>
        <v>【253.04】</v>
      </c>
      <c r="CM6" s="76">
        <f>IF(CM7="",NA(),CM7)</f>
        <v>44.97</v>
      </c>
      <c r="CN6" s="76">
        <f t="shared" ref="CN6:CV6" si="10">IF(CN7="",NA(),CN7)</f>
        <v>46</v>
      </c>
      <c r="CO6" s="76">
        <f t="shared" si="10"/>
        <v>44.8</v>
      </c>
      <c r="CP6" s="76">
        <f t="shared" si="10"/>
        <v>48.21</v>
      </c>
      <c r="CQ6" s="76">
        <f t="shared" si="10"/>
        <v>45.14</v>
      </c>
      <c r="CR6" s="76">
        <f t="shared" si="10"/>
        <v>60.65</v>
      </c>
      <c r="CS6" s="76">
        <f t="shared" si="10"/>
        <v>51.75</v>
      </c>
      <c r="CT6" s="76">
        <f t="shared" si="10"/>
        <v>50.68</v>
      </c>
      <c r="CU6" s="76">
        <f t="shared" si="10"/>
        <v>50.14</v>
      </c>
      <c r="CV6" s="76">
        <f t="shared" si="10"/>
        <v>54.83</v>
      </c>
      <c r="CW6" s="75" t="str">
        <f>IF(CW7="","",IF(CW7="-","【-】","【"&amp;SUBSTITUTE(TEXT(CW7,"#,##0.00"),"-","△")&amp;"】"))</f>
        <v>【54.84】</v>
      </c>
      <c r="CX6" s="76">
        <f>IF(CX7="",NA(),CX7)</f>
        <v>96.76</v>
      </c>
      <c r="CY6" s="76">
        <f t="shared" ref="CY6:DG6" si="11">IF(CY7="",NA(),CY7)</f>
        <v>97.36</v>
      </c>
      <c r="CZ6" s="76">
        <f t="shared" si="11"/>
        <v>97.52</v>
      </c>
      <c r="DA6" s="76">
        <f t="shared" si="11"/>
        <v>97.96</v>
      </c>
      <c r="DB6" s="76">
        <f t="shared" si="11"/>
        <v>98.14</v>
      </c>
      <c r="DC6" s="76">
        <f t="shared" si="11"/>
        <v>84.58</v>
      </c>
      <c r="DD6" s="76">
        <f t="shared" si="11"/>
        <v>84.84</v>
      </c>
      <c r="DE6" s="76">
        <f t="shared" si="11"/>
        <v>84.86</v>
      </c>
      <c r="DF6" s="76">
        <f t="shared" si="11"/>
        <v>84.98</v>
      </c>
      <c r="DG6" s="76">
        <f t="shared" si="11"/>
        <v>84.7</v>
      </c>
      <c r="DH6" s="75" t="str">
        <f>IF(DH7="","",IF(DH7="-","【-】","【"&amp;SUBSTITUTE(TEXT(DH7,"#,##0.00"),"-","△")&amp;"】"))</f>
        <v>【86.60】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2.0499999999999998</v>
      </c>
      <c r="EK6" s="76">
        <f t="shared" si="14"/>
        <v>0.01</v>
      </c>
      <c r="EL6" s="76">
        <f t="shared" si="14"/>
        <v>0.01</v>
      </c>
      <c r="EM6" s="76">
        <f t="shared" si="14"/>
        <v>0.02</v>
      </c>
      <c r="EN6" s="76">
        <f t="shared" si="14"/>
        <v>0.25</v>
      </c>
      <c r="EO6" s="75" t="str">
        <f>IF(EO7="","",IF(EO7="-","【-】","【"&amp;SUBSTITUTE(TEXT(EO7,"#,##0.00"),"-","△")&amp;"】"))</f>
        <v>【0.16】</v>
      </c>
    </row>
    <row r="7" spans="1:145" s="77" customFormat="1" x14ac:dyDescent="0.15">
      <c r="A7" s="61"/>
      <c r="B7" s="78">
        <v>2020</v>
      </c>
      <c r="C7" s="78">
        <v>14729</v>
      </c>
      <c r="D7" s="78">
        <v>47</v>
      </c>
      <c r="E7" s="78">
        <v>17</v>
      </c>
      <c r="F7" s="78">
        <v>5</v>
      </c>
      <c r="G7" s="78">
        <v>0</v>
      </c>
      <c r="H7" s="78" t="s">
        <v>98</v>
      </c>
      <c r="I7" s="78" t="s">
        <v>99</v>
      </c>
      <c r="J7" s="78" t="s">
        <v>100</v>
      </c>
      <c r="K7" s="78" t="s">
        <v>101</v>
      </c>
      <c r="L7" s="78" t="s">
        <v>102</v>
      </c>
      <c r="M7" s="78" t="s">
        <v>103</v>
      </c>
      <c r="N7" s="79" t="s">
        <v>104</v>
      </c>
      <c r="O7" s="79" t="s">
        <v>105</v>
      </c>
      <c r="P7" s="79">
        <v>63.36</v>
      </c>
      <c r="Q7" s="79">
        <v>79.27</v>
      </c>
      <c r="R7" s="79">
        <v>3592</v>
      </c>
      <c r="S7" s="79">
        <v>1386</v>
      </c>
      <c r="T7" s="79">
        <v>767.04</v>
      </c>
      <c r="U7" s="79">
        <v>1.81</v>
      </c>
      <c r="V7" s="79">
        <v>861</v>
      </c>
      <c r="W7" s="79">
        <v>0.73</v>
      </c>
      <c r="X7" s="79">
        <v>1179.45</v>
      </c>
      <c r="Y7" s="79">
        <v>72.88</v>
      </c>
      <c r="Z7" s="79">
        <v>91.41</v>
      </c>
      <c r="AA7" s="79">
        <v>86.11</v>
      </c>
      <c r="AB7" s="79">
        <v>85.32</v>
      </c>
      <c r="AC7" s="79">
        <v>90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289.25</v>
      </c>
      <c r="BG7" s="79">
        <v>1114.6199999999999</v>
      </c>
      <c r="BH7" s="79">
        <v>1040.53</v>
      </c>
      <c r="BI7" s="79">
        <v>957.48</v>
      </c>
      <c r="BJ7" s="79">
        <v>836.02</v>
      </c>
      <c r="BK7" s="79">
        <v>974.93</v>
      </c>
      <c r="BL7" s="79">
        <v>855.8</v>
      </c>
      <c r="BM7" s="79">
        <v>789.46</v>
      </c>
      <c r="BN7" s="79">
        <v>826.83</v>
      </c>
      <c r="BO7" s="79">
        <v>867.83</v>
      </c>
      <c r="BP7" s="79">
        <v>832.52</v>
      </c>
      <c r="BQ7" s="79">
        <v>57.67</v>
      </c>
      <c r="BR7" s="79">
        <v>82.57</v>
      </c>
      <c r="BS7" s="79">
        <v>73.44</v>
      </c>
      <c r="BT7" s="79">
        <v>69.7</v>
      </c>
      <c r="BU7" s="79">
        <v>78.55</v>
      </c>
      <c r="BV7" s="79">
        <v>55.32</v>
      </c>
      <c r="BW7" s="79">
        <v>59.8</v>
      </c>
      <c r="BX7" s="79">
        <v>57.77</v>
      </c>
      <c r="BY7" s="79">
        <v>57.31</v>
      </c>
      <c r="BZ7" s="79">
        <v>57.08</v>
      </c>
      <c r="CA7" s="79">
        <v>60.94</v>
      </c>
      <c r="CB7" s="79">
        <v>343.96</v>
      </c>
      <c r="CC7" s="79">
        <v>239.41</v>
      </c>
      <c r="CD7" s="79">
        <v>268.86</v>
      </c>
      <c r="CE7" s="79">
        <v>288.79000000000002</v>
      </c>
      <c r="CF7" s="79">
        <v>257.64999999999998</v>
      </c>
      <c r="CG7" s="79">
        <v>283.17</v>
      </c>
      <c r="CH7" s="79">
        <v>263.76</v>
      </c>
      <c r="CI7" s="79">
        <v>274.35000000000002</v>
      </c>
      <c r="CJ7" s="79">
        <v>273.52</v>
      </c>
      <c r="CK7" s="79">
        <v>274.99</v>
      </c>
      <c r="CL7" s="79">
        <v>253.04</v>
      </c>
      <c r="CM7" s="79">
        <v>44.97</v>
      </c>
      <c r="CN7" s="79">
        <v>46</v>
      </c>
      <c r="CO7" s="79">
        <v>44.8</v>
      </c>
      <c r="CP7" s="79">
        <v>48.21</v>
      </c>
      <c r="CQ7" s="79">
        <v>45.14</v>
      </c>
      <c r="CR7" s="79">
        <v>60.65</v>
      </c>
      <c r="CS7" s="79">
        <v>51.75</v>
      </c>
      <c r="CT7" s="79">
        <v>50.68</v>
      </c>
      <c r="CU7" s="79">
        <v>50.14</v>
      </c>
      <c r="CV7" s="79">
        <v>54.83</v>
      </c>
      <c r="CW7" s="79">
        <v>54.84</v>
      </c>
      <c r="CX7" s="79">
        <v>96.76</v>
      </c>
      <c r="CY7" s="79">
        <v>97.36</v>
      </c>
      <c r="CZ7" s="79">
        <v>97.52</v>
      </c>
      <c r="DA7" s="79">
        <v>97.96</v>
      </c>
      <c r="DB7" s="79">
        <v>98.14</v>
      </c>
      <c r="DC7" s="79">
        <v>84.58</v>
      </c>
      <c r="DD7" s="79">
        <v>84.84</v>
      </c>
      <c r="DE7" s="79">
        <v>84.86</v>
      </c>
      <c r="DF7" s="79">
        <v>84.98</v>
      </c>
      <c r="DG7" s="79">
        <v>84.7</v>
      </c>
      <c r="DH7" s="79">
        <v>86.6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2.0499999999999998</v>
      </c>
      <c r="EK7" s="79">
        <v>0.01</v>
      </c>
      <c r="EL7" s="79">
        <v>0.01</v>
      </c>
      <c r="EM7" s="79">
        <v>0.02</v>
      </c>
      <c r="EN7" s="79">
        <v>0.25</v>
      </c>
      <c r="EO7" s="79">
        <v>0.16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106</v>
      </c>
      <c r="C9" s="81" t="s">
        <v>107</v>
      </c>
      <c r="D9" s="81" t="s">
        <v>108</v>
      </c>
      <c r="E9" s="81" t="s">
        <v>109</v>
      </c>
      <c r="F9" s="81" t="s">
        <v>110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48</v>
      </c>
      <c r="B10" s="82">
        <f t="shared" ref="B10:D10" si="15">DATEVALUE($B7+12-B11&amp;"/1/"&amp;B12)</f>
        <v>46753</v>
      </c>
      <c r="C10" s="82">
        <f t="shared" si="15"/>
        <v>47119</v>
      </c>
      <c r="D10" s="82">
        <f t="shared" si="15"/>
        <v>47484</v>
      </c>
      <c r="E10" s="83">
        <f>DATEVALUE($B7+12-E11&amp;"/1/"&amp;E12)</f>
        <v>47849</v>
      </c>
      <c r="F10" s="83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2021-12-03T07:53:51Z</dcterms:created>
  <dcterms:modified xsi:type="dcterms:W3CDTF">2021-12-03T07:53:52Z</dcterms:modified>
  <cp:category/>
</cp:coreProperties>
</file>