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20\47法非適用_下水道\"/>
    </mc:Choice>
  </mc:AlternateContent>
  <workbookProtection workbookAlgorithmName="SHA-512" workbookHashValue="ouisj5YyI/auAvCEYTDGkCoKAlUNjOIGNoMJgf6qrm7gLEYcpD90wRX9AS17SDzxIBgBnCS/ZQG73sYpschWIw==" workbookSaltValue="IjDNSMKL0DZT2cyyh7qRm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K86" i="4"/>
  <c r="J86" i="4"/>
  <c r="I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<sst xmlns="http://schemas.openxmlformats.org/spreadsheetml/2006/main" count="244" uniqueCount="117">
  <si>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</si>
  <si>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</si>
  <si>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</si>
  <si>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</si>
  <si>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</si>
  <si>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</si>
  <si>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</si>
  <si>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</si>
  <si>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</si>
  <si>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</si>
  <si>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</si>
  <si>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</si>
  <si>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</si>
  <si>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</si>
  <si>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</si>
  <si>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</si>
  <si>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</si>
  <si>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</si>
  <si>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</si>
  <si>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</si>
  <si>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</si>
  <si>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</si>
  <si>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</si>
  <si>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</si>
  <si>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</si>
  <si>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</si>
  <si>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</si>
  <si>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</si>
  <si>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</si>
  <si>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</si>
  <si>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</si>
  <si>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</si>
  <si>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</si>
  <si>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</si>
  <si>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</si>
  <si>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</si>
  <si>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</si>
  <si>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</si>
  <si>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</si>
  <si>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</si>
  <si>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</si>
  <si>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</si>
  <si>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</si>
  <si>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</si>
  <si>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</si>
  <si>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</si>
  <si>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</si>
  <si>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</si>
  <si>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</si>
  <si>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</si>
  <si>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</si>
  <si>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</si>
  <si>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</si>
  <si>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</si>
  <si>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</si>
  <si>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</si>
  <si>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</si>
  <si>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</si>
  <si>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</si>
  <si>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</si>
  <si>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</si>
  <si>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</si>
  <si>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</si>
  <si>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</si>
  <si>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</si>
  <si>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</si>
  <si>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</si>
  <si>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</si>
  <si>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</si>
  <si>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</si>
  <si>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</si>
  <si>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</si>
  <si>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</si>
  <si>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</si>
  <si>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</si>
  <si>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</si>
  <si>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</si>
  <si>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</si>
  <si>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</si>
  <si>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</si>
  <si>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</si>
  <si>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</si>
  <si>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</si>
  <si>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</si>
  <si>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</si>
  <si>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</si>
  <si>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</si>
  <si>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</si>
  <si>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</si>
  <si>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</si>
  <si>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</si>
  <si>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</si>
  <si>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</si>
  <si>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</si>
  <si>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</si>
  <si>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</si>
  <si>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</si>
  <si>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</si>
  <si>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幌加内町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</si>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</sst>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D-4218-837A-3E72CB858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D-4218-837A-3E72CB858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35.85</c:v>
                </c:pt>
                <c:pt idx="1">
                  <c:v>36.47</c:v>
                </c:pt>
                <c:pt idx="2">
                  <c:v>35.56</c:v>
                </c:pt>
                <c:pt idx="3">
                  <c:v>34.43</c:v>
                </c:pt>
                <c:pt idx="4">
                  <c:v>33.450000000000003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E-4ABE-A11A-55B8440B3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132.99</c:v>
                </c:pt>
                <c:pt idx="1">
                  <c:v>51.71</c:v>
                </c:pt>
                <c:pt idx="2">
                  <c:v>50.56</c:v>
                </c:pt>
                <c:pt idx="3">
                  <c:v>47.35</c:v>
                </c:pt>
                <c:pt idx="4">
                  <c:v>46.36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E-4ABE-A11A-55B8440B3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73.680000000000007</c:v>
                </c:pt>
                <c:pt idx="1">
                  <c:v>76.22</c:v>
                </c:pt>
                <c:pt idx="2">
                  <c:v>77.78</c:v>
                </c:pt>
                <c:pt idx="3">
                  <c:v>79.47</c:v>
                </c:pt>
                <c:pt idx="4">
                  <c:v>81.12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4-4701-923F-651F3BEF6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82.94</c:v>
                </c:pt>
                <c:pt idx="1">
                  <c:v>82.91</c:v>
                </c:pt>
                <c:pt idx="2">
                  <c:v>83.85</c:v>
                </c:pt>
                <c:pt idx="3">
                  <c:v>81.209999999999994</c:v>
                </c:pt>
                <c:pt idx="4">
                  <c:v>83.08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4-4701-923F-651F3BEF6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62.28</c:v>
                </c:pt>
                <c:pt idx="1">
                  <c:v>64.44</c:v>
                </c:pt>
                <c:pt idx="2">
                  <c:v>61.33</c:v>
                </c:pt>
                <c:pt idx="3">
                  <c:v>61.61</c:v>
                </c:pt>
                <c:pt idx="4">
                  <c:v>62.58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7-4151-8E39-62997D62D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67-4151-8E39-62997D62D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25-432F-A6D4-C29AE49CB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25-432F-A6D4-C29AE49CB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D-407C-B5A6-634B7C49F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D-407C-B5A6-634B7C49F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D-42AE-B205-B00E4BE7D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D-42AE-B205-B00E4BE7D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E-4DF9-8CE8-652F2DD7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DE-4DF9-8CE8-652F2DD7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222.57</c:v>
                </c:pt>
                <c:pt idx="1">
                  <c:v>1572.37</c:v>
                </c:pt>
                <c:pt idx="2">
                  <c:v>1506.84</c:v>
                </c:pt>
                <c:pt idx="3">
                  <c:v>1473.07</c:v>
                </c:pt>
                <c:pt idx="4">
                  <c:v>1499.99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F-4F11-9A7F-0F6162C22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566.35</c:v>
                </c:pt>
                <c:pt idx="1">
                  <c:v>888.8</c:v>
                </c:pt>
                <c:pt idx="2">
                  <c:v>855.65</c:v>
                </c:pt>
                <c:pt idx="3">
                  <c:v>862.99</c:v>
                </c:pt>
                <c:pt idx="4">
                  <c:v>782.91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6F-4F11-9A7F-0F6162C22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56.78</c:v>
                </c:pt>
                <c:pt idx="1">
                  <c:v>62.74</c:v>
                </c:pt>
                <c:pt idx="2">
                  <c:v>57.65</c:v>
                </c:pt>
                <c:pt idx="3">
                  <c:v>57.76</c:v>
                </c:pt>
                <c:pt idx="4">
                  <c:v>60.35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0-4036-ADB8-4747E7065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52.27</c:v>
                </c:pt>
                <c:pt idx="1">
                  <c:v>52.55</c:v>
                </c:pt>
                <c:pt idx="2">
                  <c:v>52.23</c:v>
                </c:pt>
                <c:pt idx="3">
                  <c:v>50.06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D0-4036-ADB8-4747E7065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520.82000000000005</c:v>
                </c:pt>
                <c:pt idx="1">
                  <c:v>457.39</c:v>
                </c:pt>
                <c:pt idx="2">
                  <c:v>510.9</c:v>
                </c:pt>
                <c:pt idx="3">
                  <c:v>509.94</c:v>
                </c:pt>
                <c:pt idx="4">
                  <c:v>500.58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7-4E4D-8184-00F661AC0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291.01</c:v>
                </c:pt>
                <c:pt idx="1">
                  <c:v>292.45</c:v>
                </c:pt>
                <c:pt idx="2">
                  <c:v>294.05</c:v>
                </c:pt>
                <c:pt idx="3">
                  <c:v>309.22000000000003</c:v>
                </c:pt>
                <c:pt idx="4">
                  <c:v>316.97000000000003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D7-4E4D-8184-00F661AC0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>
        <row r="6">
          <cell r="Y6">
            <v>62.28</v>
          </cell>
          <cell r="Z6">
            <v>64.44</v>
          </cell>
          <cell r="AA6">
            <v>61.33</v>
          </cell>
          <cell r="AB6">
            <v>61.61</v>
          </cell>
          <cell r="AC6">
            <v>62.58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F6">
            <v>222.57</v>
          </cell>
          <cell r="BG6">
            <v>1572.37</v>
          </cell>
          <cell r="BH6">
            <v>1506.84</v>
          </cell>
          <cell r="BI6">
            <v>1473.07</v>
          </cell>
          <cell r="BJ6">
            <v>1499.99</v>
          </cell>
          <cell r="BK6">
            <v>566.35</v>
          </cell>
          <cell r="BL6">
            <v>888.8</v>
          </cell>
          <cell r="BM6">
            <v>855.65</v>
          </cell>
          <cell r="BN6">
            <v>862.99</v>
          </cell>
          <cell r="BO6">
            <v>782.91</v>
          </cell>
          <cell r="BQ6">
            <v>56.78</v>
          </cell>
          <cell r="BR6">
            <v>62.74</v>
          </cell>
          <cell r="BS6">
            <v>57.65</v>
          </cell>
          <cell r="BT6">
            <v>57.76</v>
          </cell>
          <cell r="BU6">
            <v>60.35</v>
          </cell>
          <cell r="BV6">
            <v>52.27</v>
          </cell>
          <cell r="BW6">
            <v>52.55</v>
          </cell>
          <cell r="BX6">
            <v>52.23</v>
          </cell>
          <cell r="BY6">
            <v>50.06</v>
          </cell>
          <cell r="BZ6">
            <v>49.38</v>
          </cell>
          <cell r="CB6">
            <v>520.82000000000005</v>
          </cell>
          <cell r="CC6">
            <v>457.39</v>
          </cell>
          <cell r="CD6">
            <v>510.9</v>
          </cell>
          <cell r="CE6">
            <v>509.94</v>
          </cell>
          <cell r="CF6">
            <v>500.58</v>
          </cell>
          <cell r="CG6">
            <v>291.01</v>
          </cell>
          <cell r="CH6">
            <v>292.45</v>
          </cell>
          <cell r="CI6">
            <v>294.05</v>
          </cell>
          <cell r="CJ6">
            <v>309.22000000000003</v>
          </cell>
          <cell r="CK6">
            <v>316.97000000000003</v>
          </cell>
          <cell r="CM6">
            <v>35.85</v>
          </cell>
          <cell r="CN6">
            <v>36.47</v>
          </cell>
          <cell r="CO6">
            <v>35.56</v>
          </cell>
          <cell r="CP6">
            <v>34.43</v>
          </cell>
          <cell r="CQ6">
            <v>33.450000000000003</v>
          </cell>
          <cell r="CR6">
            <v>132.99</v>
          </cell>
          <cell r="CS6">
            <v>51.71</v>
          </cell>
          <cell r="CT6">
            <v>50.56</v>
          </cell>
          <cell r="CU6">
            <v>47.35</v>
          </cell>
          <cell r="CV6">
            <v>46.36</v>
          </cell>
          <cell r="CX6">
            <v>73.680000000000007</v>
          </cell>
          <cell r="CY6">
            <v>76.22</v>
          </cell>
          <cell r="CZ6">
            <v>77.78</v>
          </cell>
          <cell r="DA6">
            <v>79.47</v>
          </cell>
          <cell r="DB6">
            <v>81.12</v>
          </cell>
          <cell r="DC6">
            <v>82.94</v>
          </cell>
          <cell r="DD6">
            <v>82.91</v>
          </cell>
          <cell r="DE6">
            <v>83.85</v>
          </cell>
          <cell r="DF6">
            <v>81.209999999999994</v>
          </cell>
          <cell r="DG6">
            <v>83.08</v>
          </cell>
          <cell r="DI6" t="e">
            <v>#N/A</v>
          </cell>
          <cell r="DJ6" t="e">
            <v>#N/A</v>
          </cell>
          <cell r="DK6" t="e">
            <v>#N/A</v>
          </cell>
          <cell r="DL6" t="e">
            <v>#N/A</v>
          </cell>
          <cell r="DM6" t="e">
            <v>#N/A</v>
          </cell>
          <cell r="DN6" t="e">
            <v>#N/A</v>
          </cell>
          <cell r="DO6" t="e">
            <v>#N/A</v>
          </cell>
          <cell r="DP6" t="e">
            <v>#N/A</v>
          </cell>
          <cell r="DQ6" t="e">
            <v>#N/A</v>
          </cell>
          <cell r="DR6" t="e">
            <v>#N/A</v>
          </cell>
          <cell r="DT6" t="e">
            <v>#N/A</v>
          </cell>
          <cell r="DU6" t="e">
            <v>#N/A</v>
          </cell>
          <cell r="DV6" t="e">
            <v>#N/A</v>
          </cell>
          <cell r="DW6" t="e">
            <v>#N/A</v>
          </cell>
          <cell r="DX6" t="e">
            <v>#N/A</v>
          </cell>
          <cell r="DY6" t="e">
            <v>#N/A</v>
          </cell>
          <cell r="DZ6" t="e">
            <v>#N/A</v>
          </cell>
          <cell r="EA6" t="e">
            <v>#N/A</v>
          </cell>
          <cell r="EB6" t="e">
            <v>#N/A</v>
          </cell>
          <cell r="EC6" t="e">
            <v>#N/A</v>
          </cell>
          <cell r="EE6" t="str">
            <v>-</v>
          </cell>
          <cell r="EF6" t="str">
            <v>-</v>
          </cell>
          <cell r="EG6" t="str">
            <v>-</v>
          </cell>
          <cell r="EH6" t="str">
            <v>-</v>
          </cell>
          <cell r="EI6" t="str">
            <v>-</v>
          </cell>
          <cell r="EJ6" t="str">
            <v>-</v>
          </cell>
          <cell r="EK6" t="str">
            <v>-</v>
          </cell>
          <cell r="EL6" t="str">
            <v>-</v>
          </cell>
          <cell r="EM6" t="str">
            <v>-</v>
          </cell>
          <cell r="EN6" t="str">
            <v>-</v>
          </cell>
        </row>
        <row r="10">
          <cell r="B10">
            <v>46753</v>
          </cell>
          <cell r="C10">
            <v>47119</v>
          </cell>
          <cell r="D10">
            <v>47484</v>
          </cell>
          <cell r="E10">
            <v>47849</v>
          </cell>
          <cell r="F10">
            <v>48215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北海道　幌加内町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4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データ!I6</f>
        <v>法非適用</v>
      </c>
      <c r="C8" s="10"/>
      <c r="D8" s="10"/>
      <c r="E8" s="10"/>
      <c r="F8" s="10"/>
      <c r="G8" s="10"/>
      <c r="H8" s="10"/>
      <c r="I8" s="10" t="str">
        <f>データ!J6</f>
        <v>下水道事業</v>
      </c>
      <c r="J8" s="10"/>
      <c r="K8" s="10"/>
      <c r="L8" s="10"/>
      <c r="M8" s="10"/>
      <c r="N8" s="10"/>
      <c r="O8" s="10"/>
      <c r="P8" s="10" t="str">
        <f>データ!K6</f>
        <v>個別排水処理</v>
      </c>
      <c r="Q8" s="10"/>
      <c r="R8" s="10"/>
      <c r="S8" s="10"/>
      <c r="T8" s="10"/>
      <c r="U8" s="10"/>
      <c r="V8" s="10"/>
      <c r="W8" s="10" t="str">
        <f>データ!L6</f>
        <v>L2</v>
      </c>
      <c r="X8" s="10"/>
      <c r="Y8" s="10"/>
      <c r="Z8" s="10"/>
      <c r="AA8" s="10"/>
      <c r="AB8" s="10"/>
      <c r="AC8" s="10"/>
      <c r="AD8" s="11" t="str">
        <f>データ!$M$6</f>
        <v>非設置</v>
      </c>
      <c r="AE8" s="11"/>
      <c r="AF8" s="11"/>
      <c r="AG8" s="11"/>
      <c r="AH8" s="11"/>
      <c r="AI8" s="11"/>
      <c r="AJ8" s="11"/>
      <c r="AK8" s="4"/>
      <c r="AL8" s="12">
        <f>データ!S6</f>
        <v>1386</v>
      </c>
      <c r="AM8" s="12"/>
      <c r="AN8" s="12"/>
      <c r="AO8" s="12"/>
      <c r="AP8" s="12"/>
      <c r="AQ8" s="12"/>
      <c r="AR8" s="12"/>
      <c r="AS8" s="12"/>
      <c r="AT8" s="13">
        <f>データ!T6</f>
        <v>767.04</v>
      </c>
      <c r="AU8" s="13"/>
      <c r="AV8" s="13"/>
      <c r="AW8" s="13"/>
      <c r="AX8" s="13"/>
      <c r="AY8" s="13"/>
      <c r="AZ8" s="13"/>
      <c r="BA8" s="13"/>
      <c r="BB8" s="13">
        <f>データ!U6</f>
        <v>1.81</v>
      </c>
      <c r="BC8" s="13"/>
      <c r="BD8" s="13"/>
      <c r="BE8" s="13"/>
      <c r="BF8" s="13"/>
      <c r="BG8" s="13"/>
      <c r="BH8" s="13"/>
      <c r="BI8" s="13"/>
      <c r="BJ8" s="4"/>
      <c r="BK8" s="4"/>
      <c r="BL8" s="14" t="s">
        <v>10</v>
      </c>
      <c r="BM8" s="15"/>
      <c r="BN8" s="16" t="s">
        <v>11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8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6" t="s">
        <v>16</v>
      </c>
      <c r="AE9" s="6"/>
      <c r="AF9" s="6"/>
      <c r="AG9" s="6"/>
      <c r="AH9" s="6"/>
      <c r="AI9" s="6"/>
      <c r="AJ9" s="6"/>
      <c r="AK9" s="4"/>
      <c r="AL9" s="6" t="s">
        <v>17</v>
      </c>
      <c r="AM9" s="6"/>
      <c r="AN9" s="6"/>
      <c r="AO9" s="6"/>
      <c r="AP9" s="6"/>
      <c r="AQ9" s="6"/>
      <c r="AR9" s="6"/>
      <c r="AS9" s="6"/>
      <c r="AT9" s="6" t="s">
        <v>18</v>
      </c>
      <c r="AU9" s="6"/>
      <c r="AV9" s="6"/>
      <c r="AW9" s="6"/>
      <c r="AX9" s="6"/>
      <c r="AY9" s="6"/>
      <c r="AZ9" s="6"/>
      <c r="BA9" s="6"/>
      <c r="BB9" s="6" t="s">
        <v>19</v>
      </c>
      <c r="BC9" s="6"/>
      <c r="BD9" s="6"/>
      <c r="BE9" s="6"/>
      <c r="BF9" s="6"/>
      <c r="BG9" s="6"/>
      <c r="BH9" s="6"/>
      <c r="BI9" s="6"/>
      <c r="BJ9" s="4"/>
      <c r="BK9" s="4"/>
      <c r="BL9" s="19" t="s">
        <v>20</v>
      </c>
      <c r="BM9" s="20"/>
      <c r="BN9" s="21" t="s">
        <v>21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3"/>
    </row>
    <row r="10" spans="1:78" ht="18.75" customHeight="1" x14ac:dyDescent="0.15">
      <c r="A10" s="2"/>
      <c r="B10" s="13" t="str">
        <f>データ!N6</f>
        <v>-</v>
      </c>
      <c r="C10" s="13"/>
      <c r="D10" s="13"/>
      <c r="E10" s="13"/>
      <c r="F10" s="13"/>
      <c r="G10" s="13"/>
      <c r="H10" s="13"/>
      <c r="I10" s="13" t="str">
        <f>データ!O6</f>
        <v>該当数値なし</v>
      </c>
      <c r="J10" s="13"/>
      <c r="K10" s="13"/>
      <c r="L10" s="13"/>
      <c r="M10" s="13"/>
      <c r="N10" s="13"/>
      <c r="O10" s="13"/>
      <c r="P10" s="13">
        <f>データ!P6</f>
        <v>36.64</v>
      </c>
      <c r="Q10" s="13"/>
      <c r="R10" s="13"/>
      <c r="S10" s="13"/>
      <c r="T10" s="13"/>
      <c r="U10" s="13"/>
      <c r="V10" s="13"/>
      <c r="W10" s="13">
        <f>データ!Q6</f>
        <v>100</v>
      </c>
      <c r="X10" s="13"/>
      <c r="Y10" s="13"/>
      <c r="Z10" s="13"/>
      <c r="AA10" s="13"/>
      <c r="AB10" s="13"/>
      <c r="AC10" s="13"/>
      <c r="AD10" s="12">
        <f>データ!R6</f>
        <v>3972</v>
      </c>
      <c r="AE10" s="12"/>
      <c r="AF10" s="12"/>
      <c r="AG10" s="12"/>
      <c r="AH10" s="12"/>
      <c r="AI10" s="12"/>
      <c r="AJ10" s="12"/>
      <c r="AK10" s="2"/>
      <c r="AL10" s="12">
        <f>データ!V6</f>
        <v>498</v>
      </c>
      <c r="AM10" s="12"/>
      <c r="AN10" s="12"/>
      <c r="AO10" s="12"/>
      <c r="AP10" s="12"/>
      <c r="AQ10" s="12"/>
      <c r="AR10" s="12"/>
      <c r="AS10" s="12"/>
      <c r="AT10" s="13">
        <f>データ!W6</f>
        <v>0.05</v>
      </c>
      <c r="AU10" s="13"/>
      <c r="AV10" s="13"/>
      <c r="AW10" s="13"/>
      <c r="AX10" s="13"/>
      <c r="AY10" s="13"/>
      <c r="AZ10" s="13"/>
      <c r="BA10" s="13"/>
      <c r="BB10" s="13">
        <f>データ!X6</f>
        <v>9960</v>
      </c>
      <c r="BC10" s="13"/>
      <c r="BD10" s="13"/>
      <c r="BE10" s="13"/>
      <c r="BF10" s="13"/>
      <c r="BG10" s="13"/>
      <c r="BH10" s="13"/>
      <c r="BI10" s="13"/>
      <c r="BJ10" s="2"/>
      <c r="BK10" s="2"/>
      <c r="BL10" s="24" t="s">
        <v>22</v>
      </c>
      <c r="BM10" s="25"/>
      <c r="BN10" s="26" t="s">
        <v>23</v>
      </c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9" t="s">
        <v>24</v>
      </c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 x14ac:dyDescent="0.15">
      <c r="A14" s="2"/>
      <c r="B14" s="31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  <c r="BK14" s="2"/>
      <c r="BL14" s="34" t="s">
        <v>26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5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3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50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3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5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5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5"/>
      <c r="BK45" s="2"/>
      <c r="BL45" s="34" t="s">
        <v>27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5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0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50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5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0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0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0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4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7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37" t="s">
        <v>28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5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5"/>
      <c r="BK64" s="2"/>
      <c r="BL64" s="34" t="s">
        <v>29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5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3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50"/>
      <c r="V79" s="50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50"/>
      <c r="AP79" s="50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4"/>
      <c r="BJ79" s="4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50"/>
      <c r="V80" s="5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50"/>
      <c r="AP80" s="5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4"/>
      <c r="BJ80" s="4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3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44"/>
      <c r="V81" s="44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44"/>
      <c r="AP81" s="44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44"/>
      <c r="BJ81" s="4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7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59" t="s">
        <v>31</v>
      </c>
      <c r="C85" s="59"/>
      <c r="D85" s="59"/>
      <c r="E85" s="59" t="s">
        <v>32</v>
      </c>
      <c r="F85" s="59" t="s">
        <v>33</v>
      </c>
      <c r="G85" s="59" t="s">
        <v>34</v>
      </c>
      <c r="H85" s="59" t="s">
        <v>35</v>
      </c>
      <c r="I85" s="59" t="s">
        <v>36</v>
      </c>
      <c r="J85" s="59" t="s">
        <v>37</v>
      </c>
      <c r="K85" s="59" t="s">
        <v>38</v>
      </c>
      <c r="L85" s="59" t="s">
        <v>39</v>
      </c>
      <c r="M85" s="59" t="s">
        <v>40</v>
      </c>
      <c r="N85" s="59" t="s">
        <v>41</v>
      </c>
      <c r="O85" s="59" t="s">
        <v>42</v>
      </c>
    </row>
    <row r="86" spans="1:78" hidden="1" x14ac:dyDescent="0.15">
      <c r="B86" s="59"/>
      <c r="C86" s="59"/>
      <c r="D86" s="59"/>
      <c r="E86" s="59" t="str">
        <f>データ!AI6</f>
        <v/>
      </c>
      <c r="F86" s="59" t="s">
        <v>43</v>
      </c>
      <c r="G86" s="59" t="s">
        <v>43</v>
      </c>
      <c r="H86" s="59" t="str">
        <f>データ!BP6</f>
        <v>【780.89】</v>
      </c>
      <c r="I86" s="59" t="str">
        <f>データ!CA6</f>
        <v>【48.58】</v>
      </c>
      <c r="J86" s="59" t="str">
        <f>データ!CL6</f>
        <v>【328.08】</v>
      </c>
      <c r="K86" s="59" t="str">
        <f>データ!CW6</f>
        <v>【46.74】</v>
      </c>
      <c r="L86" s="59" t="str">
        <f>データ!DH6</f>
        <v>【81.12】</v>
      </c>
      <c r="M86" s="59" t="s">
        <v>43</v>
      </c>
      <c r="N86" s="59" t="s">
        <v>44</v>
      </c>
      <c r="O86" s="59" t="str">
        <f>データ!EO6</f>
        <v>【-】</v>
      </c>
    </row>
  </sheetData>
  <sheetProtection algorithmName="SHA-512" hashValue="sNsbVDioEugPmrdUj8DGJYDgEjM7zzudq329qvgKjsJIyiV+XBWxvYO32Em3GxiGmJ6+nPQgFBpQiNnxYIM9+g==" saltValue="+PWhESu9B31hyeBCC3Gh+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>
        <v>1</v>
      </c>
      <c r="AI1" s="60"/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>
        <v>1</v>
      </c>
      <c r="AT1" s="60"/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>
        <v>1</v>
      </c>
      <c r="BE1" s="60"/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>
        <v>1</v>
      </c>
      <c r="BP1" s="60"/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>
        <v>1</v>
      </c>
      <c r="CA1" s="60"/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>
        <v>1</v>
      </c>
      <c r="CL1" s="60"/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>
        <v>1</v>
      </c>
      <c r="CW1" s="60"/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>
        <v>1</v>
      </c>
      <c r="DH1" s="60"/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>
        <v>1</v>
      </c>
      <c r="DS1" s="60"/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>
        <v>1</v>
      </c>
      <c r="ED1" s="60"/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>
        <v>1</v>
      </c>
      <c r="EO1" s="60"/>
    </row>
    <row r="2" spans="1:145" x14ac:dyDescent="0.15">
      <c r="A2" s="61" t="s">
        <v>46</v>
      </c>
      <c r="B2" s="61">
        <f>COLUMN()-1</f>
        <v>1</v>
      </c>
      <c r="C2" s="61">
        <f t="shared" ref="C2:BS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si="0"/>
        <v>70</v>
      </c>
      <c r="BT2" s="61">
        <f t="shared" ref="BT2:EE2" si="1">COLUMN()-1</f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si="1"/>
        <v>134</v>
      </c>
      <c r="EF2" s="61">
        <f t="shared" ref="EF2:EO2" si="2">COLUMN()-1</f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  <c r="EO2" s="61">
        <f t="shared" si="2"/>
        <v>144</v>
      </c>
    </row>
    <row r="3" spans="1:145" x14ac:dyDescent="0.15">
      <c r="A3" s="61" t="s">
        <v>47</v>
      </c>
      <c r="B3" s="62" t="s">
        <v>48</v>
      </c>
      <c r="C3" s="62" t="s">
        <v>49</v>
      </c>
      <c r="D3" s="62" t="s">
        <v>50</v>
      </c>
      <c r="E3" s="62" t="s">
        <v>51</v>
      </c>
      <c r="F3" s="62" t="s">
        <v>52</v>
      </c>
      <c r="G3" s="62" t="s">
        <v>53</v>
      </c>
      <c r="H3" s="63" t="s">
        <v>54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6" t="s">
        <v>55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 t="s">
        <v>56</v>
      </c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</row>
    <row r="4" spans="1:145" x14ac:dyDescent="0.15">
      <c r="A4" s="61" t="s">
        <v>57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7" t="s">
        <v>58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 t="s">
        <v>59</v>
      </c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 t="s">
        <v>60</v>
      </c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 t="s">
        <v>61</v>
      </c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 t="s">
        <v>62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 t="s">
        <v>63</v>
      </c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 t="s">
        <v>64</v>
      </c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 t="s">
        <v>65</v>
      </c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 t="s">
        <v>66</v>
      </c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 t="s">
        <v>67</v>
      </c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 t="s">
        <v>68</v>
      </c>
      <c r="EF4" s="67"/>
      <c r="EG4" s="67"/>
      <c r="EH4" s="67"/>
      <c r="EI4" s="67"/>
      <c r="EJ4" s="67"/>
      <c r="EK4" s="67"/>
      <c r="EL4" s="67"/>
      <c r="EM4" s="67"/>
      <c r="EN4" s="67"/>
      <c r="EO4" s="67"/>
    </row>
    <row r="5" spans="1:145" x14ac:dyDescent="0.15">
      <c r="A5" s="61" t="s">
        <v>69</v>
      </c>
      <c r="B5" s="72"/>
      <c r="C5" s="72"/>
      <c r="D5" s="72"/>
      <c r="E5" s="72"/>
      <c r="F5" s="72"/>
      <c r="G5" s="72"/>
      <c r="H5" s="73" t="s">
        <v>70</v>
      </c>
      <c r="I5" s="73" t="s">
        <v>71</v>
      </c>
      <c r="J5" s="73" t="s">
        <v>72</v>
      </c>
      <c r="K5" s="73" t="s">
        <v>73</v>
      </c>
      <c r="L5" s="73" t="s">
        <v>74</v>
      </c>
      <c r="M5" s="73" t="s">
        <v>5</v>
      </c>
      <c r="N5" s="73" t="s">
        <v>75</v>
      </c>
      <c r="O5" s="73" t="s">
        <v>76</v>
      </c>
      <c r="P5" s="73" t="s">
        <v>77</v>
      </c>
      <c r="Q5" s="73" t="s">
        <v>78</v>
      </c>
      <c r="R5" s="73" t="s">
        <v>79</v>
      </c>
      <c r="S5" s="73" t="s">
        <v>80</v>
      </c>
      <c r="T5" s="73" t="s">
        <v>81</v>
      </c>
      <c r="U5" s="73" t="s">
        <v>82</v>
      </c>
      <c r="V5" s="73" t="s">
        <v>83</v>
      </c>
      <c r="W5" s="73" t="s">
        <v>84</v>
      </c>
      <c r="X5" s="73" t="s">
        <v>85</v>
      </c>
      <c r="Y5" s="73" t="s">
        <v>86</v>
      </c>
      <c r="Z5" s="73" t="s">
        <v>87</v>
      </c>
      <c r="AA5" s="73" t="s">
        <v>88</v>
      </c>
      <c r="AB5" s="73" t="s">
        <v>89</v>
      </c>
      <c r="AC5" s="73" t="s">
        <v>90</v>
      </c>
      <c r="AD5" s="73" t="s">
        <v>91</v>
      </c>
      <c r="AE5" s="73" t="s">
        <v>92</v>
      </c>
      <c r="AF5" s="73" t="s">
        <v>93</v>
      </c>
      <c r="AG5" s="73" t="s">
        <v>94</v>
      </c>
      <c r="AH5" s="73" t="s">
        <v>95</v>
      </c>
      <c r="AI5" s="73" t="s">
        <v>31</v>
      </c>
      <c r="AJ5" s="73" t="s">
        <v>86</v>
      </c>
      <c r="AK5" s="73" t="s">
        <v>87</v>
      </c>
      <c r="AL5" s="73" t="s">
        <v>88</v>
      </c>
      <c r="AM5" s="73" t="s">
        <v>89</v>
      </c>
      <c r="AN5" s="73" t="s">
        <v>90</v>
      </c>
      <c r="AO5" s="73" t="s">
        <v>91</v>
      </c>
      <c r="AP5" s="73" t="s">
        <v>92</v>
      </c>
      <c r="AQ5" s="73" t="s">
        <v>93</v>
      </c>
      <c r="AR5" s="73" t="s">
        <v>94</v>
      </c>
      <c r="AS5" s="73" t="s">
        <v>95</v>
      </c>
      <c r="AT5" s="73" t="s">
        <v>96</v>
      </c>
      <c r="AU5" s="73" t="s">
        <v>86</v>
      </c>
      <c r="AV5" s="73" t="s">
        <v>87</v>
      </c>
      <c r="AW5" s="73" t="s">
        <v>88</v>
      </c>
      <c r="AX5" s="73" t="s">
        <v>89</v>
      </c>
      <c r="AY5" s="73" t="s">
        <v>90</v>
      </c>
      <c r="AZ5" s="73" t="s">
        <v>91</v>
      </c>
      <c r="BA5" s="73" t="s">
        <v>92</v>
      </c>
      <c r="BB5" s="73" t="s">
        <v>93</v>
      </c>
      <c r="BC5" s="73" t="s">
        <v>94</v>
      </c>
      <c r="BD5" s="73" t="s">
        <v>95</v>
      </c>
      <c r="BE5" s="73" t="s">
        <v>96</v>
      </c>
      <c r="BF5" s="73" t="s">
        <v>86</v>
      </c>
      <c r="BG5" s="73" t="s">
        <v>87</v>
      </c>
      <c r="BH5" s="73" t="s">
        <v>88</v>
      </c>
      <c r="BI5" s="73" t="s">
        <v>89</v>
      </c>
      <c r="BJ5" s="73" t="s">
        <v>90</v>
      </c>
      <c r="BK5" s="73" t="s">
        <v>91</v>
      </c>
      <c r="BL5" s="73" t="s">
        <v>92</v>
      </c>
      <c r="BM5" s="73" t="s">
        <v>93</v>
      </c>
      <c r="BN5" s="73" t="s">
        <v>94</v>
      </c>
      <c r="BO5" s="73" t="s">
        <v>95</v>
      </c>
      <c r="BP5" s="73" t="s">
        <v>96</v>
      </c>
      <c r="BQ5" s="73" t="s">
        <v>86</v>
      </c>
      <c r="BR5" s="73" t="s">
        <v>87</v>
      </c>
      <c r="BS5" s="73" t="s">
        <v>88</v>
      </c>
      <c r="BT5" s="73" t="s">
        <v>89</v>
      </c>
      <c r="BU5" s="73" t="s">
        <v>90</v>
      </c>
      <c r="BV5" s="73" t="s">
        <v>91</v>
      </c>
      <c r="BW5" s="73" t="s">
        <v>92</v>
      </c>
      <c r="BX5" s="73" t="s">
        <v>93</v>
      </c>
      <c r="BY5" s="73" t="s">
        <v>94</v>
      </c>
      <c r="BZ5" s="73" t="s">
        <v>95</v>
      </c>
      <c r="CA5" s="73" t="s">
        <v>96</v>
      </c>
      <c r="CB5" s="73" t="s">
        <v>86</v>
      </c>
      <c r="CC5" s="73" t="s">
        <v>87</v>
      </c>
      <c r="CD5" s="73" t="s">
        <v>88</v>
      </c>
      <c r="CE5" s="73" t="s">
        <v>89</v>
      </c>
      <c r="CF5" s="73" t="s">
        <v>90</v>
      </c>
      <c r="CG5" s="73" t="s">
        <v>91</v>
      </c>
      <c r="CH5" s="73" t="s">
        <v>92</v>
      </c>
      <c r="CI5" s="73" t="s">
        <v>93</v>
      </c>
      <c r="CJ5" s="73" t="s">
        <v>94</v>
      </c>
      <c r="CK5" s="73" t="s">
        <v>95</v>
      </c>
      <c r="CL5" s="73" t="s">
        <v>96</v>
      </c>
      <c r="CM5" s="73" t="s">
        <v>86</v>
      </c>
      <c r="CN5" s="73" t="s">
        <v>87</v>
      </c>
      <c r="CO5" s="73" t="s">
        <v>88</v>
      </c>
      <c r="CP5" s="73" t="s">
        <v>89</v>
      </c>
      <c r="CQ5" s="73" t="s">
        <v>90</v>
      </c>
      <c r="CR5" s="73" t="s">
        <v>91</v>
      </c>
      <c r="CS5" s="73" t="s">
        <v>92</v>
      </c>
      <c r="CT5" s="73" t="s">
        <v>93</v>
      </c>
      <c r="CU5" s="73" t="s">
        <v>94</v>
      </c>
      <c r="CV5" s="73" t="s">
        <v>95</v>
      </c>
      <c r="CW5" s="73" t="s">
        <v>96</v>
      </c>
      <c r="CX5" s="73" t="s">
        <v>86</v>
      </c>
      <c r="CY5" s="73" t="s">
        <v>87</v>
      </c>
      <c r="CZ5" s="73" t="s">
        <v>88</v>
      </c>
      <c r="DA5" s="73" t="s">
        <v>89</v>
      </c>
      <c r="DB5" s="73" t="s">
        <v>90</v>
      </c>
      <c r="DC5" s="73" t="s">
        <v>91</v>
      </c>
      <c r="DD5" s="73" t="s">
        <v>92</v>
      </c>
      <c r="DE5" s="73" t="s">
        <v>93</v>
      </c>
      <c r="DF5" s="73" t="s">
        <v>94</v>
      </c>
      <c r="DG5" s="73" t="s">
        <v>95</v>
      </c>
      <c r="DH5" s="73" t="s">
        <v>96</v>
      </c>
      <c r="DI5" s="73" t="s">
        <v>86</v>
      </c>
      <c r="DJ5" s="73" t="s">
        <v>87</v>
      </c>
      <c r="DK5" s="73" t="s">
        <v>88</v>
      </c>
      <c r="DL5" s="73" t="s">
        <v>89</v>
      </c>
      <c r="DM5" s="73" t="s">
        <v>90</v>
      </c>
      <c r="DN5" s="73" t="s">
        <v>91</v>
      </c>
      <c r="DO5" s="73" t="s">
        <v>92</v>
      </c>
      <c r="DP5" s="73" t="s">
        <v>93</v>
      </c>
      <c r="DQ5" s="73" t="s">
        <v>94</v>
      </c>
      <c r="DR5" s="73" t="s">
        <v>95</v>
      </c>
      <c r="DS5" s="73" t="s">
        <v>96</v>
      </c>
      <c r="DT5" s="73" t="s">
        <v>86</v>
      </c>
      <c r="DU5" s="73" t="s">
        <v>87</v>
      </c>
      <c r="DV5" s="73" t="s">
        <v>88</v>
      </c>
      <c r="DW5" s="73" t="s">
        <v>89</v>
      </c>
      <c r="DX5" s="73" t="s">
        <v>90</v>
      </c>
      <c r="DY5" s="73" t="s">
        <v>91</v>
      </c>
      <c r="DZ5" s="73" t="s">
        <v>92</v>
      </c>
      <c r="EA5" s="73" t="s">
        <v>93</v>
      </c>
      <c r="EB5" s="73" t="s">
        <v>94</v>
      </c>
      <c r="EC5" s="73" t="s">
        <v>95</v>
      </c>
      <c r="ED5" s="73" t="s">
        <v>96</v>
      </c>
      <c r="EE5" s="73" t="s">
        <v>86</v>
      </c>
      <c r="EF5" s="73" t="s">
        <v>87</v>
      </c>
      <c r="EG5" s="73" t="s">
        <v>88</v>
      </c>
      <c r="EH5" s="73" t="s">
        <v>89</v>
      </c>
      <c r="EI5" s="73" t="s">
        <v>90</v>
      </c>
      <c r="EJ5" s="73" t="s">
        <v>91</v>
      </c>
      <c r="EK5" s="73" t="s">
        <v>92</v>
      </c>
      <c r="EL5" s="73" t="s">
        <v>93</v>
      </c>
      <c r="EM5" s="73" t="s">
        <v>94</v>
      </c>
      <c r="EN5" s="73" t="s">
        <v>95</v>
      </c>
      <c r="EO5" s="73" t="s">
        <v>96</v>
      </c>
    </row>
    <row r="6" spans="1:145" s="77" customFormat="1" x14ac:dyDescent="0.15">
      <c r="A6" s="61" t="s">
        <v>97</v>
      </c>
      <c r="B6" s="74">
        <f>B7</f>
        <v>2020</v>
      </c>
      <c r="C6" s="74">
        <f t="shared" ref="C6:X6" si="3">C7</f>
        <v>14729</v>
      </c>
      <c r="D6" s="74">
        <f t="shared" si="3"/>
        <v>47</v>
      </c>
      <c r="E6" s="74">
        <f t="shared" si="3"/>
        <v>18</v>
      </c>
      <c r="F6" s="74">
        <f t="shared" si="3"/>
        <v>1</v>
      </c>
      <c r="G6" s="74">
        <f t="shared" si="3"/>
        <v>0</v>
      </c>
      <c r="H6" s="74" t="str">
        <f t="shared" si="3"/>
        <v>北海道　幌加内町</v>
      </c>
      <c r="I6" s="74" t="str">
        <f t="shared" si="3"/>
        <v>法非適用</v>
      </c>
      <c r="J6" s="74" t="str">
        <f t="shared" si="3"/>
        <v>下水道事業</v>
      </c>
      <c r="K6" s="74" t="str">
        <f t="shared" si="3"/>
        <v>個別排水処理</v>
      </c>
      <c r="L6" s="74" t="str">
        <f t="shared" si="3"/>
        <v>L2</v>
      </c>
      <c r="M6" s="74" t="str">
        <f t="shared" si="3"/>
        <v>非設置</v>
      </c>
      <c r="N6" s="75" t="str">
        <f t="shared" si="3"/>
        <v>-</v>
      </c>
      <c r="O6" s="75" t="str">
        <f t="shared" si="3"/>
        <v>該当数値なし</v>
      </c>
      <c r="P6" s="75">
        <f t="shared" si="3"/>
        <v>36.64</v>
      </c>
      <c r="Q6" s="75">
        <f t="shared" si="3"/>
        <v>100</v>
      </c>
      <c r="R6" s="75">
        <f t="shared" si="3"/>
        <v>3972</v>
      </c>
      <c r="S6" s="75">
        <f t="shared" si="3"/>
        <v>1386</v>
      </c>
      <c r="T6" s="75">
        <f t="shared" si="3"/>
        <v>767.04</v>
      </c>
      <c r="U6" s="75">
        <f t="shared" si="3"/>
        <v>1.81</v>
      </c>
      <c r="V6" s="75">
        <f t="shared" si="3"/>
        <v>498</v>
      </c>
      <c r="W6" s="75">
        <f t="shared" si="3"/>
        <v>0.05</v>
      </c>
      <c r="X6" s="75">
        <f t="shared" si="3"/>
        <v>9960</v>
      </c>
      <c r="Y6" s="76">
        <f>IF(Y7="",NA(),Y7)</f>
        <v>62.28</v>
      </c>
      <c r="Z6" s="76">
        <f t="shared" ref="Z6:AH6" si="4">IF(Z7="",NA(),Z7)</f>
        <v>64.44</v>
      </c>
      <c r="AA6" s="76">
        <f t="shared" si="4"/>
        <v>61.33</v>
      </c>
      <c r="AB6" s="76">
        <f t="shared" si="4"/>
        <v>61.61</v>
      </c>
      <c r="AC6" s="76">
        <f t="shared" si="4"/>
        <v>62.58</v>
      </c>
      <c r="AD6" s="75" t="e">
        <f t="shared" si="4"/>
        <v>#N/A</v>
      </c>
      <c r="AE6" s="75" t="e">
        <f t="shared" si="4"/>
        <v>#N/A</v>
      </c>
      <c r="AF6" s="75" t="e">
        <f t="shared" si="4"/>
        <v>#N/A</v>
      </c>
      <c r="AG6" s="75" t="e">
        <f t="shared" si="4"/>
        <v>#N/A</v>
      </c>
      <c r="AH6" s="75" t="e">
        <f t="shared" si="4"/>
        <v>#N/A</v>
      </c>
      <c r="AI6" s="75" t="str">
        <f>IF(AI7="","",IF(AI7="-","【-】","【"&amp;SUBSTITUTE(TEXT(AI7,"#,##0.00"),"-","△")&amp;"】"))</f>
        <v/>
      </c>
      <c r="AJ6" s="75" t="e">
        <f>IF(AJ7="",NA(),AJ7)</f>
        <v>#N/A</v>
      </c>
      <c r="AK6" s="75" t="e">
        <f t="shared" ref="AK6:AS6" si="5">IF(AK7="",NA(),AK7)</f>
        <v>#N/A</v>
      </c>
      <c r="AL6" s="75" t="e">
        <f t="shared" si="5"/>
        <v>#N/A</v>
      </c>
      <c r="AM6" s="75" t="e">
        <f t="shared" si="5"/>
        <v>#N/A</v>
      </c>
      <c r="AN6" s="75" t="e">
        <f t="shared" si="5"/>
        <v>#N/A</v>
      </c>
      <c r="AO6" s="75" t="e">
        <f t="shared" si="5"/>
        <v>#N/A</v>
      </c>
      <c r="AP6" s="75" t="e">
        <f t="shared" si="5"/>
        <v>#N/A</v>
      </c>
      <c r="AQ6" s="75" t="e">
        <f t="shared" si="5"/>
        <v>#N/A</v>
      </c>
      <c r="AR6" s="75" t="e">
        <f t="shared" si="5"/>
        <v>#N/A</v>
      </c>
      <c r="AS6" s="75" t="e">
        <f t="shared" si="5"/>
        <v>#N/A</v>
      </c>
      <c r="AT6" s="75" t="str">
        <f>IF(AT7="","",IF(AT7="-","【-】","【"&amp;SUBSTITUTE(TEXT(AT7,"#,##0.00"),"-","△")&amp;"】"))</f>
        <v/>
      </c>
      <c r="AU6" s="75" t="e">
        <f>IF(AU7="",NA(),AU7)</f>
        <v>#N/A</v>
      </c>
      <c r="AV6" s="75" t="e">
        <f t="shared" ref="AV6:BD6" si="6">IF(AV7="",NA(),AV7)</f>
        <v>#N/A</v>
      </c>
      <c r="AW6" s="75" t="e">
        <f t="shared" si="6"/>
        <v>#N/A</v>
      </c>
      <c r="AX6" s="75" t="e">
        <f t="shared" si="6"/>
        <v>#N/A</v>
      </c>
      <c r="AY6" s="75" t="e">
        <f t="shared" si="6"/>
        <v>#N/A</v>
      </c>
      <c r="AZ6" s="75" t="e">
        <f t="shared" si="6"/>
        <v>#N/A</v>
      </c>
      <c r="BA6" s="75" t="e">
        <f t="shared" si="6"/>
        <v>#N/A</v>
      </c>
      <c r="BB6" s="75" t="e">
        <f t="shared" si="6"/>
        <v>#N/A</v>
      </c>
      <c r="BC6" s="75" t="e">
        <f t="shared" si="6"/>
        <v>#N/A</v>
      </c>
      <c r="BD6" s="75" t="e">
        <f t="shared" si="6"/>
        <v>#N/A</v>
      </c>
      <c r="BE6" s="75" t="str">
        <f>IF(BE7="","",IF(BE7="-","【-】","【"&amp;SUBSTITUTE(TEXT(BE7,"#,##0.00"),"-","△")&amp;"】"))</f>
        <v/>
      </c>
      <c r="BF6" s="76">
        <f>IF(BF7="",NA(),BF7)</f>
        <v>222.57</v>
      </c>
      <c r="BG6" s="76">
        <f t="shared" ref="BG6:BO6" si="7">IF(BG7="",NA(),BG7)</f>
        <v>1572.37</v>
      </c>
      <c r="BH6" s="76">
        <f t="shared" si="7"/>
        <v>1506.84</v>
      </c>
      <c r="BI6" s="76">
        <f t="shared" si="7"/>
        <v>1473.07</v>
      </c>
      <c r="BJ6" s="76">
        <f t="shared" si="7"/>
        <v>1499.99</v>
      </c>
      <c r="BK6" s="76">
        <f t="shared" si="7"/>
        <v>566.35</v>
      </c>
      <c r="BL6" s="76">
        <f t="shared" si="7"/>
        <v>888.8</v>
      </c>
      <c r="BM6" s="76">
        <f t="shared" si="7"/>
        <v>855.65</v>
      </c>
      <c r="BN6" s="76">
        <f t="shared" si="7"/>
        <v>862.99</v>
      </c>
      <c r="BO6" s="76">
        <f t="shared" si="7"/>
        <v>782.91</v>
      </c>
      <c r="BP6" s="75" t="str">
        <f>IF(BP7="","",IF(BP7="-","【-】","【"&amp;SUBSTITUTE(TEXT(BP7,"#,##0.00"),"-","△")&amp;"】"))</f>
        <v>【780.89】</v>
      </c>
      <c r="BQ6" s="76">
        <f>IF(BQ7="",NA(),BQ7)</f>
        <v>56.78</v>
      </c>
      <c r="BR6" s="76">
        <f t="shared" ref="BR6:BZ6" si="8">IF(BR7="",NA(),BR7)</f>
        <v>62.74</v>
      </c>
      <c r="BS6" s="76">
        <f t="shared" si="8"/>
        <v>57.65</v>
      </c>
      <c r="BT6" s="76">
        <f t="shared" si="8"/>
        <v>57.76</v>
      </c>
      <c r="BU6" s="76">
        <f t="shared" si="8"/>
        <v>60.35</v>
      </c>
      <c r="BV6" s="76">
        <f t="shared" si="8"/>
        <v>52.27</v>
      </c>
      <c r="BW6" s="76">
        <f t="shared" si="8"/>
        <v>52.55</v>
      </c>
      <c r="BX6" s="76">
        <f t="shared" si="8"/>
        <v>52.23</v>
      </c>
      <c r="BY6" s="76">
        <f t="shared" si="8"/>
        <v>50.06</v>
      </c>
      <c r="BZ6" s="76">
        <f t="shared" si="8"/>
        <v>49.38</v>
      </c>
      <c r="CA6" s="75" t="str">
        <f>IF(CA7="","",IF(CA7="-","【-】","【"&amp;SUBSTITUTE(TEXT(CA7,"#,##0.00"),"-","△")&amp;"】"))</f>
        <v>【48.58】</v>
      </c>
      <c r="CB6" s="76">
        <f>IF(CB7="",NA(),CB7)</f>
        <v>520.82000000000005</v>
      </c>
      <c r="CC6" s="76">
        <f t="shared" ref="CC6:CK6" si="9">IF(CC7="",NA(),CC7)</f>
        <v>457.39</v>
      </c>
      <c r="CD6" s="76">
        <f t="shared" si="9"/>
        <v>510.9</v>
      </c>
      <c r="CE6" s="76">
        <f t="shared" si="9"/>
        <v>509.94</v>
      </c>
      <c r="CF6" s="76">
        <f t="shared" si="9"/>
        <v>500.58</v>
      </c>
      <c r="CG6" s="76">
        <f t="shared" si="9"/>
        <v>291.01</v>
      </c>
      <c r="CH6" s="76">
        <f t="shared" si="9"/>
        <v>292.45</v>
      </c>
      <c r="CI6" s="76">
        <f t="shared" si="9"/>
        <v>294.05</v>
      </c>
      <c r="CJ6" s="76">
        <f t="shared" si="9"/>
        <v>309.22000000000003</v>
      </c>
      <c r="CK6" s="76">
        <f t="shared" si="9"/>
        <v>316.97000000000003</v>
      </c>
      <c r="CL6" s="75" t="str">
        <f>IF(CL7="","",IF(CL7="-","【-】","【"&amp;SUBSTITUTE(TEXT(CL7,"#,##0.00"),"-","△")&amp;"】"))</f>
        <v>【328.08】</v>
      </c>
      <c r="CM6" s="76">
        <f>IF(CM7="",NA(),CM7)</f>
        <v>35.85</v>
      </c>
      <c r="CN6" s="76">
        <f t="shared" ref="CN6:CV6" si="10">IF(CN7="",NA(),CN7)</f>
        <v>36.47</v>
      </c>
      <c r="CO6" s="76">
        <f t="shared" si="10"/>
        <v>35.56</v>
      </c>
      <c r="CP6" s="76">
        <f t="shared" si="10"/>
        <v>34.43</v>
      </c>
      <c r="CQ6" s="76">
        <f t="shared" si="10"/>
        <v>33.450000000000003</v>
      </c>
      <c r="CR6" s="76">
        <f t="shared" si="10"/>
        <v>132.99</v>
      </c>
      <c r="CS6" s="76">
        <f t="shared" si="10"/>
        <v>51.71</v>
      </c>
      <c r="CT6" s="76">
        <f t="shared" si="10"/>
        <v>50.56</v>
      </c>
      <c r="CU6" s="76">
        <f t="shared" si="10"/>
        <v>47.35</v>
      </c>
      <c r="CV6" s="76">
        <f t="shared" si="10"/>
        <v>46.36</v>
      </c>
      <c r="CW6" s="75" t="str">
        <f>IF(CW7="","",IF(CW7="-","【-】","【"&amp;SUBSTITUTE(TEXT(CW7,"#,##0.00"),"-","△")&amp;"】"))</f>
        <v>【46.74】</v>
      </c>
      <c r="CX6" s="76">
        <f>IF(CX7="",NA(),CX7)</f>
        <v>73.680000000000007</v>
      </c>
      <c r="CY6" s="76">
        <f t="shared" ref="CY6:DG6" si="11">IF(CY7="",NA(),CY7)</f>
        <v>76.22</v>
      </c>
      <c r="CZ6" s="76">
        <f t="shared" si="11"/>
        <v>77.78</v>
      </c>
      <c r="DA6" s="76">
        <f t="shared" si="11"/>
        <v>79.47</v>
      </c>
      <c r="DB6" s="76">
        <f t="shared" si="11"/>
        <v>81.12</v>
      </c>
      <c r="DC6" s="76">
        <f t="shared" si="11"/>
        <v>82.94</v>
      </c>
      <c r="DD6" s="76">
        <f t="shared" si="11"/>
        <v>82.91</v>
      </c>
      <c r="DE6" s="76">
        <f t="shared" si="11"/>
        <v>83.85</v>
      </c>
      <c r="DF6" s="76">
        <f t="shared" si="11"/>
        <v>81.209999999999994</v>
      </c>
      <c r="DG6" s="76">
        <f t="shared" si="11"/>
        <v>83.08</v>
      </c>
      <c r="DH6" s="75" t="str">
        <f>IF(DH7="","",IF(DH7="-","【-】","【"&amp;SUBSTITUTE(TEXT(DH7,"#,##0.00"),"-","△")&amp;"】"))</f>
        <v>【81.12】</v>
      </c>
      <c r="DI6" s="75" t="e">
        <f>IF(DI7="",NA(),DI7)</f>
        <v>#N/A</v>
      </c>
      <c r="DJ6" s="75" t="e">
        <f t="shared" ref="DJ6:DR6" si="12">IF(DJ7="",NA(),DJ7)</f>
        <v>#N/A</v>
      </c>
      <c r="DK6" s="75" t="e">
        <f t="shared" si="12"/>
        <v>#N/A</v>
      </c>
      <c r="DL6" s="75" t="e">
        <f t="shared" si="12"/>
        <v>#N/A</v>
      </c>
      <c r="DM6" s="75" t="e">
        <f t="shared" si="12"/>
        <v>#N/A</v>
      </c>
      <c r="DN6" s="75" t="e">
        <f t="shared" si="12"/>
        <v>#N/A</v>
      </c>
      <c r="DO6" s="75" t="e">
        <f t="shared" si="12"/>
        <v>#N/A</v>
      </c>
      <c r="DP6" s="75" t="e">
        <f t="shared" si="12"/>
        <v>#N/A</v>
      </c>
      <c r="DQ6" s="75" t="e">
        <f t="shared" si="12"/>
        <v>#N/A</v>
      </c>
      <c r="DR6" s="75" t="e">
        <f t="shared" si="12"/>
        <v>#N/A</v>
      </c>
      <c r="DS6" s="75" t="str">
        <f>IF(DS7="","",IF(DS7="-","【-】","【"&amp;SUBSTITUTE(TEXT(DS7,"#,##0.00"),"-","△")&amp;"】"))</f>
        <v/>
      </c>
      <c r="DT6" s="75" t="e">
        <f>IF(DT7="",NA(),DT7)</f>
        <v>#N/A</v>
      </c>
      <c r="DU6" s="75" t="e">
        <f t="shared" ref="DU6:EC6" si="13">IF(DU7="",NA(),DU7)</f>
        <v>#N/A</v>
      </c>
      <c r="DV6" s="75" t="e">
        <f t="shared" si="13"/>
        <v>#N/A</v>
      </c>
      <c r="DW6" s="75" t="e">
        <f t="shared" si="13"/>
        <v>#N/A</v>
      </c>
      <c r="DX6" s="75" t="e">
        <f t="shared" si="13"/>
        <v>#N/A</v>
      </c>
      <c r="DY6" s="75" t="e">
        <f t="shared" si="13"/>
        <v>#N/A</v>
      </c>
      <c r="DZ6" s="75" t="e">
        <f t="shared" si="13"/>
        <v>#N/A</v>
      </c>
      <c r="EA6" s="75" t="e">
        <f t="shared" si="13"/>
        <v>#N/A</v>
      </c>
      <c r="EB6" s="75" t="e">
        <f t="shared" si="13"/>
        <v>#N/A</v>
      </c>
      <c r="EC6" s="75" t="e">
        <f t="shared" si="13"/>
        <v>#N/A</v>
      </c>
      <c r="ED6" s="75" t="str">
        <f>IF(ED7="","",IF(ED7="-","【-】","【"&amp;SUBSTITUTE(TEXT(ED7,"#,##0.00"),"-","△")&amp;"】"))</f>
        <v/>
      </c>
      <c r="EE6" s="76" t="str">
        <f>IF(EE7="",NA(),EE7)</f>
        <v>-</v>
      </c>
      <c r="EF6" s="76" t="str">
        <f t="shared" ref="EF6:EN6" si="14">IF(EF7="",NA(),EF7)</f>
        <v>-</v>
      </c>
      <c r="EG6" s="76" t="str">
        <f t="shared" si="14"/>
        <v>-</v>
      </c>
      <c r="EH6" s="76" t="str">
        <f t="shared" si="14"/>
        <v>-</v>
      </c>
      <c r="EI6" s="76" t="str">
        <f t="shared" si="14"/>
        <v>-</v>
      </c>
      <c r="EJ6" s="76" t="str">
        <f t="shared" si="14"/>
        <v>-</v>
      </c>
      <c r="EK6" s="76" t="str">
        <f t="shared" si="14"/>
        <v>-</v>
      </c>
      <c r="EL6" s="76" t="str">
        <f t="shared" si="14"/>
        <v>-</v>
      </c>
      <c r="EM6" s="76" t="str">
        <f t="shared" si="14"/>
        <v>-</v>
      </c>
      <c r="EN6" s="76" t="str">
        <f t="shared" si="14"/>
        <v>-</v>
      </c>
      <c r="EO6" s="75" t="str">
        <f>IF(EO7="","",IF(EO7="-","【-】","【"&amp;SUBSTITUTE(TEXT(EO7,"#,##0.00"),"-","△")&amp;"】"))</f>
        <v>【-】</v>
      </c>
    </row>
    <row r="7" spans="1:145" s="77" customFormat="1" x14ac:dyDescent="0.15">
      <c r="A7" s="61"/>
      <c r="B7" s="78">
        <v>2020</v>
      </c>
      <c r="C7" s="78">
        <v>14729</v>
      </c>
      <c r="D7" s="78">
        <v>47</v>
      </c>
      <c r="E7" s="78">
        <v>18</v>
      </c>
      <c r="F7" s="78">
        <v>1</v>
      </c>
      <c r="G7" s="78">
        <v>0</v>
      </c>
      <c r="H7" s="78" t="s">
        <v>98</v>
      </c>
      <c r="I7" s="78" t="s">
        <v>99</v>
      </c>
      <c r="J7" s="78" t="s">
        <v>100</v>
      </c>
      <c r="K7" s="78" t="s">
        <v>101</v>
      </c>
      <c r="L7" s="78" t="s">
        <v>102</v>
      </c>
      <c r="M7" s="78" t="s">
        <v>103</v>
      </c>
      <c r="N7" s="79" t="s">
        <v>104</v>
      </c>
      <c r="O7" s="79" t="s">
        <v>105</v>
      </c>
      <c r="P7" s="79">
        <v>36.64</v>
      </c>
      <c r="Q7" s="79">
        <v>100</v>
      </c>
      <c r="R7" s="79">
        <v>3972</v>
      </c>
      <c r="S7" s="79">
        <v>1386</v>
      </c>
      <c r="T7" s="79">
        <v>767.04</v>
      </c>
      <c r="U7" s="79">
        <v>1.81</v>
      </c>
      <c r="V7" s="79">
        <v>498</v>
      </c>
      <c r="W7" s="79">
        <v>0.05</v>
      </c>
      <c r="X7" s="79">
        <v>9960</v>
      </c>
      <c r="Y7" s="79">
        <v>62.28</v>
      </c>
      <c r="Z7" s="79">
        <v>64.44</v>
      </c>
      <c r="AA7" s="79">
        <v>61.33</v>
      </c>
      <c r="AB7" s="79">
        <v>61.61</v>
      </c>
      <c r="AC7" s="79">
        <v>62.58</v>
      </c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>
        <v>222.57</v>
      </c>
      <c r="BG7" s="79">
        <v>1572.37</v>
      </c>
      <c r="BH7" s="79">
        <v>1506.84</v>
      </c>
      <c r="BI7" s="79">
        <v>1473.07</v>
      </c>
      <c r="BJ7" s="79">
        <v>1499.99</v>
      </c>
      <c r="BK7" s="79">
        <v>566.35</v>
      </c>
      <c r="BL7" s="79">
        <v>888.8</v>
      </c>
      <c r="BM7" s="79">
        <v>855.65</v>
      </c>
      <c r="BN7" s="79">
        <v>862.99</v>
      </c>
      <c r="BO7" s="79">
        <v>782.91</v>
      </c>
      <c r="BP7" s="79">
        <v>780.89</v>
      </c>
      <c r="BQ7" s="79">
        <v>56.78</v>
      </c>
      <c r="BR7" s="79">
        <v>62.74</v>
      </c>
      <c r="BS7" s="79">
        <v>57.65</v>
      </c>
      <c r="BT7" s="79">
        <v>57.76</v>
      </c>
      <c r="BU7" s="79">
        <v>60.35</v>
      </c>
      <c r="BV7" s="79">
        <v>52.27</v>
      </c>
      <c r="BW7" s="79">
        <v>52.55</v>
      </c>
      <c r="BX7" s="79">
        <v>52.23</v>
      </c>
      <c r="BY7" s="79">
        <v>50.06</v>
      </c>
      <c r="BZ7" s="79">
        <v>49.38</v>
      </c>
      <c r="CA7" s="79">
        <v>48.58</v>
      </c>
      <c r="CB7" s="79">
        <v>520.82000000000005</v>
      </c>
      <c r="CC7" s="79">
        <v>457.39</v>
      </c>
      <c r="CD7" s="79">
        <v>510.9</v>
      </c>
      <c r="CE7" s="79">
        <v>509.94</v>
      </c>
      <c r="CF7" s="79">
        <v>500.58</v>
      </c>
      <c r="CG7" s="79">
        <v>291.01</v>
      </c>
      <c r="CH7" s="79">
        <v>292.45</v>
      </c>
      <c r="CI7" s="79">
        <v>294.05</v>
      </c>
      <c r="CJ7" s="79">
        <v>309.22000000000003</v>
      </c>
      <c r="CK7" s="79">
        <v>316.97000000000003</v>
      </c>
      <c r="CL7" s="79">
        <v>328.08</v>
      </c>
      <c r="CM7" s="79">
        <v>35.85</v>
      </c>
      <c r="CN7" s="79">
        <v>36.47</v>
      </c>
      <c r="CO7" s="79">
        <v>35.56</v>
      </c>
      <c r="CP7" s="79">
        <v>34.43</v>
      </c>
      <c r="CQ7" s="79">
        <v>33.450000000000003</v>
      </c>
      <c r="CR7" s="79">
        <v>132.99</v>
      </c>
      <c r="CS7" s="79">
        <v>51.71</v>
      </c>
      <c r="CT7" s="79">
        <v>50.56</v>
      </c>
      <c r="CU7" s="79">
        <v>47.35</v>
      </c>
      <c r="CV7" s="79">
        <v>46.36</v>
      </c>
      <c r="CW7" s="79">
        <v>46.74</v>
      </c>
      <c r="CX7" s="79">
        <v>73.680000000000007</v>
      </c>
      <c r="CY7" s="79">
        <v>76.22</v>
      </c>
      <c r="CZ7" s="79">
        <v>77.78</v>
      </c>
      <c r="DA7" s="79">
        <v>79.47</v>
      </c>
      <c r="DB7" s="79">
        <v>81.12</v>
      </c>
      <c r="DC7" s="79">
        <v>82.94</v>
      </c>
      <c r="DD7" s="79">
        <v>82.91</v>
      </c>
      <c r="DE7" s="79">
        <v>83.85</v>
      </c>
      <c r="DF7" s="79">
        <v>81.209999999999994</v>
      </c>
      <c r="DG7" s="79">
        <v>83.08</v>
      </c>
      <c r="DH7" s="79">
        <v>81.12</v>
      </c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 t="s">
        <v>104</v>
      </c>
      <c r="EF7" s="79" t="s">
        <v>104</v>
      </c>
      <c r="EG7" s="79" t="s">
        <v>104</v>
      </c>
      <c r="EH7" s="79" t="s">
        <v>104</v>
      </c>
      <c r="EI7" s="79" t="s">
        <v>104</v>
      </c>
      <c r="EJ7" s="79" t="s">
        <v>104</v>
      </c>
      <c r="EK7" s="79" t="s">
        <v>104</v>
      </c>
      <c r="EL7" s="79" t="s">
        <v>104</v>
      </c>
      <c r="EM7" s="79" t="s">
        <v>104</v>
      </c>
      <c r="EN7" s="79" t="s">
        <v>104</v>
      </c>
      <c r="EO7" s="79" t="s">
        <v>104</v>
      </c>
    </row>
    <row r="8" spans="1:145" x14ac:dyDescent="0.15"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</row>
    <row r="9" spans="1:145" x14ac:dyDescent="0.15">
      <c r="A9" s="81"/>
      <c r="B9" s="81" t="s">
        <v>106</v>
      </c>
      <c r="C9" s="81" t="s">
        <v>107</v>
      </c>
      <c r="D9" s="81" t="s">
        <v>108</v>
      </c>
      <c r="E9" s="81" t="s">
        <v>109</v>
      </c>
      <c r="F9" s="81" t="s">
        <v>110</v>
      </c>
      <c r="R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5" x14ac:dyDescent="0.15">
      <c r="A10" s="81" t="s">
        <v>48</v>
      </c>
      <c r="B10" s="82">
        <f t="shared" ref="B10:D10" si="15">DATEVALUE($B7+12-B11&amp;"/1/"&amp;B12)</f>
        <v>46753</v>
      </c>
      <c r="C10" s="82">
        <f t="shared" si="15"/>
        <v>47119</v>
      </c>
      <c r="D10" s="82">
        <f t="shared" si="15"/>
        <v>47484</v>
      </c>
      <c r="E10" s="83">
        <f>DATEVALUE($B7+12-E11&amp;"/1/"&amp;E12)</f>
        <v>47849</v>
      </c>
      <c r="F10" s="83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2021-12-03T08:12:50Z</dcterms:created>
  <dcterms:modified xsi:type="dcterms:W3CDTF">2021-12-03T08:12:51Z</dcterms:modified>
  <cp:category/>
</cp:coreProperties>
</file>