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水道・下水道係\11 支庁・保健所等報告書類・通知\05公営企業に係る経営比較分析表\【R60126〆切】公営企業に係る経営比較分析表（令和４年度決算）の分析等について\"/>
    </mc:Choice>
  </mc:AlternateContent>
  <xr:revisionPtr revIDLastSave="0" documentId="13_ncr:1_{48A9BF52-E944-43B6-84C8-34EC9B6F6863}" xr6:coauthVersionLast="45" xr6:coauthVersionMax="45" xr10:uidLastSave="{00000000-0000-0000-0000-000000000000}"/>
  <workbookProtection workbookAlgorithmName="SHA-512" workbookHashValue="TWLv6rQUHPCWkl0mSTSYbZUsSXs+amNlBUUYSoss5w+B2xWytY8I8fu/eV8Bz1k12nb+P5N+7pdF5YWpx8ou7w==" workbookSaltValue="oZ74gr1AcO6Spl7uXT6wgw==" workbookSpinCount="100000" lockStructure="1"/>
  <bookViews>
    <workbookView xWindow="7440" yWindow="1425" windowWidth="11865" windowHeight="128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Q6" i="5"/>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BB10" i="4"/>
  <c r="AL10" i="4"/>
  <c r="W10" i="4"/>
  <c r="B10" i="4"/>
  <c r="BB8" i="4"/>
  <c r="AL8" i="4"/>
  <c r="AD8" i="4"/>
  <c r="W8" i="4"/>
  <c r="P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<sst xmlns="http://schemas.openxmlformats.org/spreadsheetml/2006/main" count="233" uniqueCount="116">
  <si>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</si>
  <si>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</si>
  <si>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</si>
  <si>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</si>
  <si>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</si>
  <si>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</si>
  <si>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</si>
  <si>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</si>
  <si>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</si>
  <si>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</si>
  <si>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</si>
  <si>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</si>
  <si>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</si>
  <si>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</si>
  <si>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</si>
  <si>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</si>
  <si>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</si>
  <si>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</si>
  <si>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</si>
  <si>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</si>
  <si>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</si>
  <si>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</si>
  <si>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</si>
  <si>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</si>
  <si>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</si>
  <si>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</si>
  <si>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</si>
  <si>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</si>
  <si>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</si>
  <si>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</si>
  <si>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</si>
  <si>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</si>
  <si>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</si>
  <si>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</si>
  <si>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</si>
  <si>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</si>
  <si>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</si>
  <si>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</si>
  <si>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</si>
  <si>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</si>
  <si>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</si>
  <si>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</si>
  <si>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</si>
  <si>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</si>
  <si>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</si>
  <si>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</si>
  <si>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</si>
  <si>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</si>
  <si>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</si>
  <si>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</si>
  <si>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</si>
  <si>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</si>
  <si>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</si>
  <si>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</si>
  <si>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</si>
  <si>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</si>
  <si>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</si>
  <si>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</si>
  <si>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</si>
  <si>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</si>
  <si>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</si>
  <si>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</si>
  <si>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</si>
  <si>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</si>
  <si>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</si>
  <si>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</si>
  <si>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</si>
  <si>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</si>
  <si>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</si>
  <si>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</si>
  <si>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</si>
  <si>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</si>
  <si>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</si>
  <si>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</si>
  <si>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</si>
  <si>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</si>
  <si>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</si>
  <si>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</si>
  <si>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</si>
  <si>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</si>
  <si>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</si>
  <si>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</si>
  <si>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</si>
  <si>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</si>
  <si>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</si>
  <si>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</si>
  <si>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</si>
  <si>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</si>
  <si>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</si>
  <si>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</si>
  <si>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</si>
  <si>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</si>
  <si>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</si>
  <si>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</si>
  <si>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</si>
  <si>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幌加内町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</si>
  <si>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</si>
  <si>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</si>
  <si>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</si>
  <si>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</si>
  <si>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</si>
  <si>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</si>
  <si>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</si>
  <si>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</si>
  <si>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</si>
  <si>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</si>
  <si>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</si>
  <si>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</si>
  <si>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</si>
  <si>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</si>
  <si>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</si>
  <si>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</si>
  <si>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</si>
  <si>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○管路更新率
近年の管路更新率は低い状態にあり、経過年数や近年の漏水発生率等を見ながら更新計画の策定を検討していく。</t>
    <rPh sb="29" eb="31">
      <t>キンネン</t>
    </rPh>
    <rPh sb="32" eb="34">
      <t>ロウスイ</t>
    </rPh>
    <rPh sb="34" eb="36">
      <t>ハッセイ</t>
    </rPh>
    <rPh sb="36" eb="37">
      <t>リツ</t>
    </rPh>
    <rPh sb="37" eb="38">
      <t>トウ</t>
    </rPh>
    <rPh sb="39" eb="40">
      <t>ミ</t>
    </rPh>
    <rPh sb="43" eb="47">
      <t>コウシンケイカク</t>
    </rPh>
    <rPh sb="48" eb="50">
      <t>サクテイ</t>
    </rPh>
    <rPh sb="51" eb="53">
      <t>ケントウ</t>
    </rPh>
    <phoneticPr fontId="4"/>
  </si>
  <si>
    <t>○料金回収率・収益的収支比率
一時期料金を減免し、減免分を交付金でカバーする事業を行っていた為、料金回収率で見ると例年より低くなっている。だが、収益的収支比率の方では交付金分も算入されていてもなお減少傾向にあるので公営企業会計に移管後様々な対応を検討していく。
○企業債残高対給水収益比率
近年は企業債を発行して行う事業がなく、企業債の償還のみとなり残高が減る為、比率が減少し、改善傾向にある。
○施設利用率
7割弱の利用率を維持しており、給水量が増えたとしても余力があり対応が可能なためこの利用率を維持していく。
○有収率
令和4年度は一時期料金を減免し、減免分を交付金でカバーする事業を行っていた為、料金と有収水量で計算するこの率だと低く見えてしまいますが、減免分を算入しても大きく変化はないと見受けられるので次年度以降の上昇に努める。</t>
    <rPh sb="15" eb="18">
      <t>イチジキ</t>
    </rPh>
    <rPh sb="18" eb="20">
      <t>リョウキン</t>
    </rPh>
    <rPh sb="21" eb="23">
      <t>ゲンメン</t>
    </rPh>
    <rPh sb="25" eb="28">
      <t>ゲンメンブン</t>
    </rPh>
    <rPh sb="29" eb="32">
      <t>コウフキン</t>
    </rPh>
    <rPh sb="38" eb="40">
      <t>ジギョウ</t>
    </rPh>
    <rPh sb="41" eb="42">
      <t>オコナ</t>
    </rPh>
    <rPh sb="46" eb="47">
      <t>タメ</t>
    </rPh>
    <rPh sb="48" eb="53">
      <t>リョウキンカイシュウリツ</t>
    </rPh>
    <rPh sb="54" eb="55">
      <t>ミ</t>
    </rPh>
    <rPh sb="57" eb="59">
      <t>レイネン</t>
    </rPh>
    <rPh sb="61" eb="62">
      <t>ヒク</t>
    </rPh>
    <rPh sb="72" eb="77">
      <t>シュウエキテキシュウシ</t>
    </rPh>
    <rPh sb="77" eb="79">
      <t>ヒリツ</t>
    </rPh>
    <rPh sb="80" eb="81">
      <t>ホウ</t>
    </rPh>
    <rPh sb="83" eb="87">
      <t>コウフキンブン</t>
    </rPh>
    <rPh sb="88" eb="90">
      <t>サンニュウ</t>
    </rPh>
    <rPh sb="98" eb="102">
      <t>ゲンショウケイコウ</t>
    </rPh>
    <rPh sb="107" eb="113">
      <t>コウエイキギョウカイケイ</t>
    </rPh>
    <rPh sb="114" eb="116">
      <t>イカン</t>
    </rPh>
    <rPh sb="116" eb="117">
      <t>ゴ</t>
    </rPh>
    <rPh sb="117" eb="119">
      <t>サマザマ</t>
    </rPh>
    <rPh sb="120" eb="122">
      <t>タイオウ</t>
    </rPh>
    <rPh sb="123" eb="125">
      <t>ケントウ</t>
    </rPh>
    <rPh sb="215" eb="217">
      <t>イジ</t>
    </rPh>
    <rPh sb="272" eb="275">
      <t>イチジキ</t>
    </rPh>
    <rPh sb="275" eb="277">
      <t>リョウキン</t>
    </rPh>
    <rPh sb="278" eb="280">
      <t>ゲンメン</t>
    </rPh>
    <rPh sb="282" eb="285">
      <t>ゲンメンブン</t>
    </rPh>
    <rPh sb="286" eb="289">
      <t>コウフキン</t>
    </rPh>
    <rPh sb="295" eb="297">
      <t>ジギョウ</t>
    </rPh>
    <rPh sb="298" eb="299">
      <t>オコナ</t>
    </rPh>
    <rPh sb="303" eb="304">
      <t>タメ</t>
    </rPh>
    <rPh sb="305" eb="307">
      <t>リョウキン</t>
    </rPh>
    <rPh sb="308" eb="312">
      <t>ユウシュウスイリョウ</t>
    </rPh>
    <rPh sb="313" eb="315">
      <t>ケイサン</t>
    </rPh>
    <rPh sb="319" eb="320">
      <t>リツ</t>
    </rPh>
    <rPh sb="322" eb="323">
      <t>ヒク</t>
    </rPh>
    <rPh sb="324" eb="325">
      <t>ミ</t>
    </rPh>
    <rPh sb="334" eb="337">
      <t>ゲンメンブン</t>
    </rPh>
    <rPh sb="338" eb="340">
      <t>サンニュウ</t>
    </rPh>
    <rPh sb="343" eb="344">
      <t>オオ</t>
    </rPh>
    <rPh sb="346" eb="348">
      <t>ヘンカ</t>
    </rPh>
    <rPh sb="352" eb="354">
      <t>ミウ</t>
    </rPh>
    <rPh sb="360" eb="365">
      <t>ジネンドイコウ</t>
    </rPh>
    <rPh sb="366" eb="368">
      <t>ジョウショウ</t>
    </rPh>
    <rPh sb="369" eb="370">
      <t>ツト</t>
    </rPh>
    <phoneticPr fontId="4"/>
  </si>
  <si>
    <t>○当町は人口減少により増収が見込めない状況であり、一般会計からの繰入により運営している状況にある。この分析表を活用していく事と公営企業会計が令和6年度より開始するので料金の改定等の検討し、各比率の改善及び経営の安定化を図る。</t>
    <rPh sb="61" eb="62">
      <t>コト</t>
    </rPh>
    <rPh sb="63" eb="69">
      <t>コウエイキギョウカイケイ</t>
    </rPh>
    <rPh sb="70" eb="72">
      <t>レイワ</t>
    </rPh>
    <rPh sb="73" eb="75">
      <t>ネンド</t>
    </rPh>
    <rPh sb="77" eb="79">
      <t>カイシ</t>
    </rPh>
    <rPh sb="83" eb="85">
      <t>リョウキン</t>
    </rPh>
    <rPh sb="86" eb="88">
      <t>カイテイ</t>
    </rPh>
    <rPh sb="88" eb="89">
      <t>トウ</t>
    </rPh>
    <rPh sb="90" eb="92">
      <t>ケントウ</t>
    </rPh>
    <rPh sb="94" eb="97">
      <t>カクヒリツ</t>
    </rPh>
    <rPh sb="98" eb="101">
      <t>カイゼンオヨ</t>
    </rPh>
    <rPh sb="102" eb="104">
      <t>ケイエイ</t>
    </rPh>
    <rPh sb="105" eb="108">
      <t>アンテイカ</t>
    </rPh>
    <rPh sb="109" eb="11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</si>
</sst>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0.37</c:v>
                </c:pt>
                <c:pt idx="1">
                  <c:v>0</c:v>
                </c:pt>
                <c:pt idx="2">
                  <c:v>0</c:v>
                </c:pt>
                <c:pt idx="3">
                  <c:v>0</c:v>
                </c:pt>
                <c:pt idx="4">
                  <c:v>0</c:v>
                </c:pt>
              </c:numCache>
            </c:numRef>
          </c:val>
          <c:extLst>
            <c:ext xmlns:c16="http://schemas.microsoft.com/office/drawing/2014/chart" uri="{C3380CC4-5D6E-409C-BE32-E72D297353CC}">
              <c16:uniqueId val="{00000000-6619-4C5E-988A-998FEC6307C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619-4C5E-988A-998FEC6307C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68.92</c:v>
                </c:pt>
                <c:pt idx="1">
                  <c:v>64.42</c:v>
                </c:pt>
                <c:pt idx="2">
                  <c:v>65.48</c:v>
                </c:pt>
                <c:pt idx="3">
                  <c:v>70.790000000000006</c:v>
                </c:pt>
                <c:pt idx="4">
                  <c:v>69.84</c:v>
                </c:pt>
              </c:numCache>
            </c:numRef>
          </c:val>
          <c:extLst>
            <c:ext xmlns:c16="http://schemas.microsoft.com/office/drawing/2014/chart" uri="{C3380CC4-5D6E-409C-BE32-E72D297353CC}">
              <c16:uniqueId val="{00000000-D9B2-4A3A-9314-1DC27D29AB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D9B2-4A3A-9314-1DC27D29AB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73.069999999999993</c:v>
                </c:pt>
                <c:pt idx="1">
                  <c:v>71.19</c:v>
                </c:pt>
                <c:pt idx="2">
                  <c:v>72.55</c:v>
                </c:pt>
                <c:pt idx="3">
                  <c:v>65.849999999999994</c:v>
                </c:pt>
                <c:pt idx="4">
                  <c:v>63.86</c:v>
                </c:pt>
              </c:numCache>
            </c:numRef>
          </c:val>
          <c:extLst>
            <c:ext xmlns:c16="http://schemas.microsoft.com/office/drawing/2014/chart" uri="{C3380CC4-5D6E-409C-BE32-E72D297353CC}">
              <c16:uniqueId val="{00000000-8366-4D38-BA30-9D689F61E21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8366-4D38-BA30-9D689F61E21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41.16</c:v>
                </c:pt>
                <c:pt idx="1">
                  <c:v>40.24</c:v>
                </c:pt>
                <c:pt idx="2">
                  <c:v>43.1</c:v>
                </c:pt>
                <c:pt idx="3">
                  <c:v>38.9</c:v>
                </c:pt>
                <c:pt idx="4">
                  <c:v>35.54</c:v>
                </c:pt>
              </c:numCache>
            </c:numRef>
          </c:val>
          <c:extLst>
            <c:ext xmlns:c16="http://schemas.microsoft.com/office/drawing/2014/chart" uri="{C3380CC4-5D6E-409C-BE32-E72D297353CC}">
              <c16:uniqueId val="{00000000-9A4A-4740-BDE8-AB81F2E1378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A4A-4740-BDE8-AB81F2E1378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74-486B-8C43-5FB1C94C33F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74-486B-8C43-5FB1C94C33F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CA-4916-805E-EE576DF2D35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CA-4916-805E-EE576DF2D35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06-48CB-B250-A004ED8E0F0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6-48CB-B250-A004ED8E0F0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8-4C60-903C-AB3E524D465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8-4C60-903C-AB3E524D465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1156.83</c:v>
                </c:pt>
                <c:pt idx="1">
                  <c:v>1032.8900000000001</c:v>
                </c:pt>
                <c:pt idx="2">
                  <c:v>887.52</c:v>
                </c:pt>
                <c:pt idx="3">
                  <c:v>792.61</c:v>
                </c:pt>
                <c:pt idx="4">
                  <c:v>911.72</c:v>
                </c:pt>
              </c:numCache>
            </c:numRef>
          </c:val>
          <c:extLst>
            <c:ext xmlns:c16="http://schemas.microsoft.com/office/drawing/2014/chart" uri="{C3380CC4-5D6E-409C-BE32-E72D297353CC}">
              <c16:uniqueId val="{00000000-715D-4574-BED4-52EC6EA802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715D-4574-BED4-52EC6EA802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36.659999999999997</c:v>
                </c:pt>
                <c:pt idx="1">
                  <c:v>34.64</c:v>
                </c:pt>
                <c:pt idx="2">
                  <c:v>39.94</c:v>
                </c:pt>
                <c:pt idx="3">
                  <c:v>36.53</c:v>
                </c:pt>
                <c:pt idx="4">
                  <c:v>26.31</c:v>
                </c:pt>
              </c:numCache>
            </c:numRef>
          </c:val>
          <c:extLst>
            <c:ext xmlns:c16="http://schemas.microsoft.com/office/drawing/2014/chart" uri="{C3380CC4-5D6E-409C-BE32-E72D297353CC}">
              <c16:uniqueId val="{00000000-B723-49DE-A6B2-80D95D155DC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B723-49DE-A6B2-80D95D155DC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448.16</c:v>
                </c:pt>
                <c:pt idx="1">
                  <c:v>501.64</c:v>
                </c:pt>
                <c:pt idx="2">
                  <c:v>433.13</c:v>
                </c:pt>
                <c:pt idx="3">
                  <c:v>478.44</c:v>
                </c:pt>
                <c:pt idx="4">
                  <c:v>535.58000000000004</c:v>
                </c:pt>
              </c:numCache>
            </c:numRef>
          </c:val>
          <c:extLst>
            <c:ext xmlns:c16="http://schemas.microsoft.com/office/drawing/2014/chart" uri="{C3380CC4-5D6E-409C-BE32-E72D297353CC}">
              <c16:uniqueId val="{00000000-7ED1-4523-946E-202F9C74190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ED1-4523-946E-202F9C74190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1" zoomScaleNormal="100" workbookViewId="0">
      <selection activeCell="BF58" sqref="BF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幌加内町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1308</v>
      </c>
      <c r="AM8" s="55"/>
      <c r="AN8" s="55"/>
      <c r="AO8" s="55"/>
      <c r="AP8" s="55"/>
      <c r="AQ8" s="55"/>
      <c r="AR8" s="55"/>
      <c r="AS8" s="55"/>
      <c r="AT8" s="45">
        <f>データ!$S$6</f>
        <v>767.04</v>
      </c>
      <c r="AU8" s="45"/>
      <c r="AV8" s="45"/>
      <c r="AW8" s="45"/>
      <c r="AX8" s="45"/>
      <c r="AY8" s="45"/>
      <c r="AZ8" s="45"/>
      <c r="BA8" s="45"/>
      <c r="BB8" s="45">
        <f>データ!$T$6</f>
        <v>1.71</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93.93</v>
      </c>
      <c r="Q10" s="45"/>
      <c r="R10" s="45"/>
      <c r="S10" s="45"/>
      <c r="T10" s="45"/>
      <c r="U10" s="45"/>
      <c r="V10" s="45"/>
      <c r="W10" s="55">
        <f>データ!$Q$6</f>
        <v>2991</v>
      </c>
      <c r="X10" s="55"/>
      <c r="Y10" s="55"/>
      <c r="Z10" s="55"/>
      <c r="AA10" s="55"/>
      <c r="AB10" s="55"/>
      <c r="AC10" s="55"/>
      <c r="AD10" s="2"/>
      <c r="AE10" s="2"/>
      <c r="AF10" s="2"/>
      <c r="AG10" s="2"/>
      <c r="AH10" s="2"/>
      <c r="AI10" s="2"/>
      <c r="AJ10" s="2"/>
      <c r="AK10" s="2"/>
      <c r="AL10" s="55">
        <f>データ!$U$6</f>
        <v>1208</v>
      </c>
      <c r="AM10" s="55"/>
      <c r="AN10" s="55"/>
      <c r="AO10" s="55"/>
      <c r="AP10" s="55"/>
      <c r="AQ10" s="55"/>
      <c r="AR10" s="55"/>
      <c r="AS10" s="55"/>
      <c r="AT10" s="45">
        <f>データ!$V$6</f>
        <v>71.12</v>
      </c>
      <c r="AU10" s="45"/>
      <c r="AV10" s="45"/>
      <c r="AW10" s="45"/>
      <c r="AX10" s="45"/>
      <c r="AY10" s="45"/>
      <c r="AZ10" s="45"/>
      <c r="BA10" s="45"/>
      <c r="BB10" s="45">
        <f>データ!$W$6</f>
        <v>16.989999999999998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g1kz+SyT++nsxzW5Yg8T0b7//LX6vAPl5wUlmLpuTKbpYs/s6mkcWSRIeGFT1gpxnQbehb7955zaHN5tt36R0Q==" saltValue="DDjXpJOaeYBWfxEJ27Xo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14729</v>
      </c>
      <c r="D6" s="20">
        <f t="shared" si="3"/>
        <v>47</v>
      </c>
      <c r="E6" s="20">
        <f t="shared" si="3"/>
        <v>1</v>
      </c>
      <c r="F6" s="20">
        <f t="shared" si="3"/>
        <v>0</v>
      </c>
      <c r="G6" s="20">
        <f t="shared" si="3"/>
        <v>0</v>
      </c>
      <c r="H6" s="20" t="str">
        <f t="shared" si="3"/>
        <v>北海道　幌加内町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93.93</v>
      </c>
      <c r="Q6" s="21">
        <f t="shared" si="3"/>
        <v>2991</v>
      </c>
      <c r="R6" s="21">
        <f t="shared" si="3"/>
        <v>1308</v>
      </c>
      <c r="S6" s="21">
        <f t="shared" si="3"/>
        <v>767.04</v>
      </c>
      <c r="T6" s="21">
        <f t="shared" si="3"/>
        <v>1.71</v>
      </c>
      <c r="U6" s="21">
        <f t="shared" si="3"/>
        <v>1208</v>
      </c>
      <c r="V6" s="21">
        <f t="shared" si="3"/>
        <v>71.12</v>
      </c>
      <c r="W6" s="21">
        <f t="shared" si="3"/>
        <v>16.989999999999998</v>
      </c>
      <c r="X6" s="22">
        <f>IF(X7="",NA(),X7)</f>
        <v>41.16</v>
      </c>
      <c r="Y6" s="22">
        <f t="shared" ref="Y6:AG6" si="4">IF(Y7="",NA(),Y7)</f>
        <v>40.24</v>
      </c>
      <c r="Z6" s="22">
        <f t="shared" si="4"/>
        <v>43.1</v>
      </c>
      <c r="AA6" s="22">
        <f t="shared" si="4"/>
        <v>38.9</v>
      </c>
      <c r="AB6" s="22">
        <f t="shared" si="4"/>
        <v>35.54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1156.83</v>
      </c>
      <c r="BF6" s="22">
        <f t="shared" ref="BF6:BN6" si="7">IF(BF7="",NA(),BF7)</f>
        <v>1032.8900000000001</v>
      </c>
      <c r="BG6" s="22">
        <f t="shared" si="7"/>
        <v>887.52</v>
      </c>
      <c r="BH6" s="22">
        <f t="shared" si="7"/>
        <v>792.61</v>
      </c>
      <c r="BI6" s="22">
        <f t="shared" si="7"/>
        <v>911.72</v>
      </c>
      <c r="BJ6" s="22">
        <f t="shared" si="7"/>
        <v>1274.21</v>
      </c>
      <c r="BK6" s="22">
        <f t="shared" si="7"/>
        <v>1183.92</v>
      </c>
      <c r="BL6" s="22">
        <f t="shared" si="7"/>
        <v>1128.72</v>
      </c>
      <c r="BM6" s="22">
        <f t="shared" si="7"/>
        <v>1125.25</v>
      </c>
      <c r="BN6" s="22">
        <f t="shared" si="7"/>
        <v>1157.05</v>
      </c>
      <c r="BO6" s="21" t="str">
        <f>IF(BO7="","",IF(BO7="-","【-】","【"&amp;SUBSTITUTE(TEXT(BO7,"#,##0.00"),"-","△")&amp;"】"))</f>
        <v>【982.48】</v>
      </c>
      <c r="BP6" s="22">
        <f>IF(BP7="",NA(),BP7)</f>
        <v>36.659999999999997</v>
      </c>
      <c r="BQ6" s="22">
        <f t="shared" ref="BQ6:BY6" si="8">IF(BQ7="",NA(),BQ7)</f>
        <v>34.64</v>
      </c>
      <c r="BR6" s="22">
        <f t="shared" si="8"/>
        <v>39.94</v>
      </c>
      <c r="BS6" s="22">
        <f t="shared" si="8"/>
        <v>36.53</v>
      </c>
      <c r="BT6" s="22">
        <f t="shared" si="8"/>
        <v>26.31</v>
      </c>
      <c r="BU6" s="22">
        <f t="shared" si="8"/>
        <v>41.25</v>
      </c>
      <c r="BV6" s="22">
        <f t="shared" si="8"/>
        <v>42.5</v>
      </c>
      <c r="BW6" s="22">
        <f t="shared" si="8"/>
        <v>41.84</v>
      </c>
      <c r="BX6" s="22">
        <f t="shared" si="8"/>
        <v>41.44</v>
      </c>
      <c r="BY6" s="22">
        <f t="shared" si="8"/>
        <v>37.65</v>
      </c>
      <c r="BZ6" s="21" t="str">
        <f>IF(BZ7="","",IF(BZ7="-","【-】","【"&amp;SUBSTITUTE(TEXT(BZ7,"#,##0.00"),"-","△")&amp;"】"))</f>
        <v>【50.61】</v>
      </c>
      <c r="CA6" s="22">
        <f>IF(CA7="",NA(),CA7)</f>
        <v>448.16</v>
      </c>
      <c r="CB6" s="22">
        <f t="shared" ref="CB6:CJ6" si="9">IF(CB7="",NA(),CB7)</f>
        <v>501.64</v>
      </c>
      <c r="CC6" s="22">
        <f t="shared" si="9"/>
        <v>433.13</v>
      </c>
      <c r="CD6" s="22">
        <f t="shared" si="9"/>
        <v>478.44</v>
      </c>
      <c r="CE6" s="22">
        <f t="shared" si="9"/>
        <v>535.58000000000004</v>
      </c>
      <c r="CF6" s="22">
        <f t="shared" si="9"/>
        <v>383.25</v>
      </c>
      <c r="CG6" s="22">
        <f t="shared" si="9"/>
        <v>377.72</v>
      </c>
      <c r="CH6" s="22">
        <f t="shared" si="9"/>
        <v>390.47</v>
      </c>
      <c r="CI6" s="22">
        <f t="shared" si="9"/>
        <v>403.61</v>
      </c>
      <c r="CJ6" s="22">
        <f t="shared" si="9"/>
        <v>442.82</v>
      </c>
      <c r="CK6" s="21" t="str">
        <f>IF(CK7="","",IF(CK7="-","【-】","【"&amp;SUBSTITUTE(TEXT(CK7,"#,##0.00"),"-","△")&amp;"】"))</f>
        <v>【320.83】</v>
      </c>
      <c r="CL6" s="22">
        <f>IF(CL7="",NA(),CL7)</f>
        <v>68.92</v>
      </c>
      <c r="CM6" s="22">
        <f t="shared" ref="CM6:CU6" si="10">IF(CM7="",NA(),CM7)</f>
        <v>64.42</v>
      </c>
      <c r="CN6" s="22">
        <f t="shared" si="10"/>
        <v>65.48</v>
      </c>
      <c r="CO6" s="22">
        <f t="shared" si="10"/>
        <v>70.790000000000006</v>
      </c>
      <c r="CP6" s="22">
        <f t="shared" si="10"/>
        <v>69.84</v>
      </c>
      <c r="CQ6" s="22">
        <f t="shared" si="10"/>
        <v>48.26</v>
      </c>
      <c r="CR6" s="22">
        <f t="shared" si="10"/>
        <v>48.01</v>
      </c>
      <c r="CS6" s="22">
        <f t="shared" si="10"/>
        <v>49.08</v>
      </c>
      <c r="CT6" s="22">
        <f t="shared" si="10"/>
        <v>51.46</v>
      </c>
      <c r="CU6" s="22">
        <f t="shared" si="10"/>
        <v>51.84</v>
      </c>
      <c r="CV6" s="21" t="str">
        <f>IF(CV7="","",IF(CV7="-","【-】","【"&amp;SUBSTITUTE(TEXT(CV7,"#,##0.00"),"-","△")&amp;"】"))</f>
        <v>【56.15】</v>
      </c>
      <c r="CW6" s="22">
        <f>IF(CW7="",NA(),CW7)</f>
        <v>73.069999999999993</v>
      </c>
      <c r="CX6" s="22">
        <f t="shared" ref="CX6:DF6" si="11">IF(CX7="",NA(),CX7)</f>
        <v>71.19</v>
      </c>
      <c r="CY6" s="22">
        <f t="shared" si="11"/>
        <v>72.55</v>
      </c>
      <c r="CZ6" s="22">
        <f t="shared" si="11"/>
        <v>65.849999999999994</v>
      </c>
      <c r="DA6" s="22">
        <f t="shared" si="11"/>
        <v>63.86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0.37</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14729</v>
      </c>
      <c r="D7" s="24">
        <v>47</v>
      </c>
      <c r="E7" s="24">
        <v>1</v>
      </c>
      <c r="F7" s="24">
        <v>0</v>
      </c>
      <c r="G7" s="24">
        <v>0</v>
      </c>
      <c r="H7" s="24" t="s">
        <v>95</v>
      </c>
      <c r="I7" s="24" t="s">
        <v>96</v>
      </c>
      <c r="J7" s="24" t="s">
        <v>97</v>
      </c>
      <c r="K7" s="24" t="s">
        <v>98</v>
      </c>
      <c r="L7" s="24" t="s">
        <v>99</v>
      </c>
      <c r="M7" s="24" t="s">
        <v>100</v>
      </c>
      <c r="N7" s="25" t="s">
        <v>101</v>
      </c>
      <c r="O7" s="25" t="s">
        <v>102</v>
      </c>
      <c r="P7" s="25">
        <v>93.93</v>
      </c>
      <c r="Q7" s="25">
        <v>2991</v>
      </c>
      <c r="R7" s="25">
        <v>1308</v>
      </c>
      <c r="S7" s="25">
        <v>767.04</v>
      </c>
      <c r="T7" s="25">
        <v>1.71</v>
      </c>
      <c r="U7" s="25">
        <v>1208</v>
      </c>
      <c r="V7" s="25">
        <v>71.12</v>
      </c>
      <c r="W7" s="25">
        <v>16.989999999999998</v>
      </c>
      <c r="X7" s="25">
        <v>41.16</v>
      </c>
      <c r="Y7" s="25">
        <v>40.24</v>
      </c>
      <c r="Z7" s="25">
        <v>43.1</v>
      </c>
      <c r="AA7" s="25">
        <v>38.9</v>
      </c>
      <c r="AB7" s="25">
        <v>35.54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1156.83</v>
      </c>
      <c r="BF7" s="25">
        <v>1032.8900000000001</v>
      </c>
      <c r="BG7" s="25">
        <v>887.52</v>
      </c>
      <c r="BH7" s="25">
        <v>792.61</v>
      </c>
      <c r="BI7" s="25">
        <v>911.72</v>
      </c>
      <c r="BJ7" s="25">
        <v>1274.21</v>
      </c>
      <c r="BK7" s="25">
        <v>1183.92</v>
      </c>
      <c r="BL7" s="25">
        <v>1128.72</v>
      </c>
      <c r="BM7" s="25">
        <v>1125.25</v>
      </c>
      <c r="BN7" s="25">
        <v>1157.05</v>
      </c>
      <c r="BO7" s="25">
        <v>982.48</v>
      </c>
      <c r="BP7" s="25">
        <v>36.659999999999997</v>
      </c>
      <c r="BQ7" s="25">
        <v>34.64</v>
      </c>
      <c r="BR7" s="25">
        <v>39.94</v>
      </c>
      <c r="BS7" s="25">
        <v>36.53</v>
      </c>
      <c r="BT7" s="25">
        <v>26.31</v>
      </c>
      <c r="BU7" s="25">
        <v>41.25</v>
      </c>
      <c r="BV7" s="25">
        <v>42.5</v>
      </c>
      <c r="BW7" s="25">
        <v>41.84</v>
      </c>
      <c r="BX7" s="25">
        <v>41.44</v>
      </c>
      <c r="BY7" s="25">
        <v>37.65</v>
      </c>
      <c r="BZ7" s="25">
        <v>50.61</v>
      </c>
      <c r="CA7" s="25">
        <v>448.16</v>
      </c>
      <c r="CB7" s="25">
        <v>501.64</v>
      </c>
      <c r="CC7" s="25">
        <v>433.13</v>
      </c>
      <c r="CD7" s="25">
        <v>478.44</v>
      </c>
      <c r="CE7" s="25">
        <v>535.58000000000004</v>
      </c>
      <c r="CF7" s="25">
        <v>383.25</v>
      </c>
      <c r="CG7" s="25">
        <v>377.72</v>
      </c>
      <c r="CH7" s="25">
        <v>390.47</v>
      </c>
      <c r="CI7" s="25">
        <v>403.61</v>
      </c>
      <c r="CJ7" s="25">
        <v>442.82</v>
      </c>
      <c r="CK7" s="25">
        <v>320.83</v>
      </c>
      <c r="CL7" s="25">
        <v>68.92</v>
      </c>
      <c r="CM7" s="25">
        <v>64.42</v>
      </c>
      <c r="CN7" s="25">
        <v>65.48</v>
      </c>
      <c r="CO7" s="25">
        <v>70.790000000000006</v>
      </c>
      <c r="CP7" s="25">
        <v>69.84</v>
      </c>
      <c r="CQ7" s="25">
        <v>48.26</v>
      </c>
      <c r="CR7" s="25">
        <v>48.01</v>
      </c>
      <c r="CS7" s="25">
        <v>49.08</v>
      </c>
      <c r="CT7" s="25">
        <v>51.46</v>
      </c>
      <c r="CU7" s="25">
        <v>51.84</v>
      </c>
      <c r="CV7" s="25">
        <v>56.15</v>
      </c>
      <c r="CW7" s="25">
        <v>73.069999999999993</v>
      </c>
      <c r="CX7" s="25">
        <v>71.19</v>
      </c>
      <c r="CY7" s="25">
        <v>72.55</v>
      </c>
      <c r="CZ7" s="25">
        <v>65.849999999999994</v>
      </c>
      <c r="DA7" s="25">
        <v>63.86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0.37</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勇斗</cp:lastModifiedBy>
  <dcterms:created xsi:type="dcterms:W3CDTF">2023-12-05T01:04:00Z</dcterms:created>
  <dcterms:modified xsi:type="dcterms:W3CDTF">2024-01-23T01:48:08Z</dcterms:modified>
  <cp:category/>
</cp:coreProperties>
</file>