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70204〆切】公営企業に係る経営比較分析表（令和５年度決算）の分析等について\"/>
    </mc:Choice>
  </mc:AlternateContent>
  <xr:revisionPtr revIDLastSave="0" documentId="13_ncr:1_{D6E9AE09-F759-4ED8-996F-68D1E292DD47}" xr6:coauthVersionLast="45" xr6:coauthVersionMax="45" xr10:uidLastSave="{00000000-0000-0000-0000-000000000000}"/>
  <workbookProtection workbookAlgorithmName="SHA-512" workbookHashValue="Hbie0KIacoDzGqAX4mlpiU/U1Cjfo4LSn5lq998pnZL/mYElkCPDq7o0gJBMFdMbwHWnWV1We95563RjoY+pGQ==" workbookSaltValue="SWTbr+ilVWxrlJZffv3+dQ==" workbookSpinCount="100000" lockStructure="1"/>
  <bookViews>
    <workbookView xWindow="810" yWindow="-120" windowWidth="2811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I10" i="4"/>
  <c r="B10" i="4"/>
  <c r="AL8" i="4"/>
  <c r="AD8" i="4"/>
  <c r="P8" i="4"/>
  <c r="I8" i="4"/>
  <c r="B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<sst xmlns="http://schemas.openxmlformats.org/spreadsheetml/2006/main" count="247" uniqueCount="119">
  <si>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</si>
  <si>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</si>
  <si>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</si>
  <si>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</si>
  <si>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</si>
  <si>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</si>
  <si>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</si>
  <si>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</si>
  <si>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</si>
  <si>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</si>
  <si>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</si>
  <si>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</si>
  <si>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</si>
  <si>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</si>
  <si>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</si>
  <si>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</si>
  <si>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</si>
  <si>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</si>
  <si>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</si>
  <si>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</si>
  <si>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</si>
  <si>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</si>
  <si>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</si>
  <si>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</si>
  <si>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</si>
  <si>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</si>
  <si>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</si>
  <si>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</si>
  <si>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</si>
  <si>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</si>
  <si>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</si>
  <si>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</si>
  <si>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</si>
  <si>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</si>
  <si>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</si>
  <si>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</si>
  <si>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</si>
  <si>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</si>
  <si>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</si>
  <si>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</si>
  <si>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</si>
  <si>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</si>
  <si>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</si>
  <si>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</si>
  <si>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</si>
  <si>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</si>
  <si>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</si>
  <si>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</si>
  <si>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</si>
  <si>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</si>
  <si>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</si>
  <si>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</si>
  <si>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</si>
  <si>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</si>
  <si>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</si>
  <si>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</si>
  <si>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</si>
  <si>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</si>
  <si>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</si>
  <si>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</si>
  <si>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</si>
  <si>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</si>
  <si>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</si>
  <si>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</si>
  <si>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</si>
  <si>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</si>
  <si>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</si>
  <si>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</si>
  <si>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</si>
  <si>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</si>
  <si>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</si>
  <si>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</si>
  <si>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</si>
  <si>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</si>
  <si>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</si>
  <si>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</si>
  <si>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</si>
  <si>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</si>
  <si>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</si>
  <si>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</si>
  <si>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</si>
  <si>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</si>
  <si>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</si>
  <si>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</si>
  <si>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</si>
  <si>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</si>
  <si>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</si>
  <si>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</si>
  <si>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</si>
  <si>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</si>
  <si>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</si>
  <si>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</si>
  <si>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</si>
  <si>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</si>
  <si>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</si>
  <si>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</si>
  <si>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</si>
  <si>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</si>
  <si>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</si>
  <si>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</si>
  <si>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</si>
  <si>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</si>
  <si>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</si>
  <si>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</si>
  <si>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</si>
  <si>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</si>
  <si>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</si>
  <si>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</si>
  <si>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</si>
  <si>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</si>
  <si>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</si>
  <si>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</si>
  <si>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</si>
  <si>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</si>
  <si>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</si>
  <si>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</si>
  <si>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○収益的収支比率・料金回収率
浄化槽使用料金については、上下水道料金と違い、固定料金の為、毎年の比率改善はしにくい状況であり、比率を改善していくために検討を行っていく。
○水洗化率
今年度で水洗化率が全国平均より超えたのでこれを更に上昇させていく。</t>
    <rPh sb="92" eb="95">
      <t>コンネンド</t>
    </rPh>
    <rPh sb="96" eb="100">
      <t>スイセンカリツ</t>
    </rPh>
    <rPh sb="101" eb="105">
      <t>ゼンコクヘイキン</t>
    </rPh>
    <rPh sb="107" eb="108">
      <t>コ</t>
    </rPh>
    <rPh sb="115" eb="116">
      <t>サラ</t>
    </rPh>
    <rPh sb="117" eb="119">
      <t>ジョウショウ</t>
    </rPh>
    <phoneticPr fontId="4"/>
  </si>
  <si>
    <t>○老朽化等の状況
平成7年度より事業を実施しており、法定耐用年数以上の浄化槽は無いが、適切な維持管理を実施し長寿命化を行っていく。</t>
    <rPh sb="59" eb="60">
      <t>オコナ</t>
    </rPh>
    <phoneticPr fontId="4"/>
  </si>
  <si>
    <t>○過去に料金改定を行い回収率の増加を図ってきたが、一般会計からの繰入に依存している状況である。今後は、企業会計となる為、様々な試算を行い更なる料金改定等を検討していく必要がある。</t>
    <rPh sb="51" eb="55">
      <t>キギョウカイケイ</t>
    </rPh>
    <rPh sb="58" eb="59">
      <t>タメ</t>
    </rPh>
    <rPh sb="60" eb="62">
      <t>サマザマ</t>
    </rPh>
    <rPh sb="63" eb="65">
      <t>シサン</t>
    </rPh>
    <rPh sb="66" eb="67">
      <t>オコナ</t>
    </rPh>
    <rPh sb="68" eb="69">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</si>
</sst>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8E-40BF-A1B2-1A3AD368DA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8E-40BF-A1B2-1A3AD368DA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34.43</c:v>
                </c:pt>
                <c:pt idx="1">
                  <c:v>33.450000000000003</c:v>
                </c:pt>
                <c:pt idx="2">
                  <c:v>31.83</c:v>
                </c:pt>
                <c:pt idx="3">
                  <c:v>30.51</c:v>
                </c:pt>
                <c:pt idx="4">
                  <c:v>28.81</c:v>
                </c:pt>
              </c:numCache>
            </c:numRef>
          </c:val>
          <c:extLst>
            <c:ext xmlns:c16="http://schemas.microsoft.com/office/drawing/2014/chart" uri="{C3380CC4-5D6E-409C-BE32-E72D297353CC}">
              <c16:uniqueId val="{00000000-09CA-40F0-A946-C06951DA2E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09CA-40F0-A946-C06951DA2E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79.47</c:v>
                </c:pt>
                <c:pt idx="1">
                  <c:v>81.12</c:v>
                </c:pt>
                <c:pt idx="2">
                  <c:v>82.67</c:v>
                </c:pt>
                <c:pt idx="3">
                  <c:v>83.26</c:v>
                </c:pt>
                <c:pt idx="4">
                  <c:v>84.7</c:v>
                </c:pt>
              </c:numCache>
            </c:numRef>
          </c:val>
          <c:extLst>
            <c:ext xmlns:c16="http://schemas.microsoft.com/office/drawing/2014/chart" uri="{C3380CC4-5D6E-409C-BE32-E72D297353CC}">
              <c16:uniqueId val="{00000000-323B-4D76-9498-A5C17DF053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323B-4D76-9498-A5C17DF053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61.61</c:v>
                </c:pt>
                <c:pt idx="1">
                  <c:v>62.58</c:v>
                </c:pt>
                <c:pt idx="2">
                  <c:v>61.67</c:v>
                </c:pt>
                <c:pt idx="3">
                  <c:v>61.77</c:v>
                </c:pt>
                <c:pt idx="4">
                  <c:v>65.64</c:v>
                </c:pt>
              </c:numCache>
            </c:numRef>
          </c:val>
          <c:extLst>
            <c:ext xmlns:c16="http://schemas.microsoft.com/office/drawing/2014/chart" uri="{C3380CC4-5D6E-409C-BE32-E72D297353CC}">
              <c16:uniqueId val="{00000000-C800-4AB3-886A-893E35F0F2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0-4AB3-886A-893E35F0F2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9-415B-95F3-5D6A55D525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9-415B-95F3-5D6A55D525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2B-4291-A2E4-13BEECFCD0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2B-4291-A2E4-13BEECFCD0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3-424B-B1F1-D8BF2DB19D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3-424B-B1F1-D8BF2DB19D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6-47DC-BD85-0E7AE15E8F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6-47DC-BD85-0E7AE15E8F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1473.07</c:v>
                </c:pt>
                <c:pt idx="1">
                  <c:v>1499.99</c:v>
                </c:pt>
                <c:pt idx="2">
                  <c:v>1484.84</c:v>
                </c:pt>
                <c:pt idx="3">
                  <c:v>1421.5</c:v>
                </c:pt>
                <c:pt idx="4">
                  <c:v>1430.55</c:v>
                </c:pt>
              </c:numCache>
            </c:numRef>
          </c:val>
          <c:extLst>
            <c:ext xmlns:c16="http://schemas.microsoft.com/office/drawing/2014/chart" uri="{C3380CC4-5D6E-409C-BE32-E72D297353CC}">
              <c16:uniqueId val="{00000000-7589-4817-ADF0-4902D49453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7589-4817-ADF0-4902D49453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57.76</c:v>
                </c:pt>
                <c:pt idx="1">
                  <c:v>60.35</c:v>
                </c:pt>
                <c:pt idx="2">
                  <c:v>59.08</c:v>
                </c:pt>
                <c:pt idx="3">
                  <c:v>59.31</c:v>
                </c:pt>
                <c:pt idx="4">
                  <c:v>66.150000000000006</c:v>
                </c:pt>
              </c:numCache>
            </c:numRef>
          </c:val>
          <c:extLst>
            <c:ext xmlns:c16="http://schemas.microsoft.com/office/drawing/2014/chart" uri="{C3380CC4-5D6E-409C-BE32-E72D297353CC}">
              <c16:uniqueId val="{00000000-9CAD-4523-8F6A-2BD133C4C4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9CAD-4523-8F6A-2BD133C4C4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509.94</c:v>
                </c:pt>
                <c:pt idx="1">
                  <c:v>500.58</c:v>
                </c:pt>
                <c:pt idx="2">
                  <c:v>521.23</c:v>
                </c:pt>
                <c:pt idx="3">
                  <c:v>531.99</c:v>
                </c:pt>
                <c:pt idx="4">
                  <c:v>460.19</c:v>
                </c:pt>
              </c:numCache>
            </c:numRef>
          </c:val>
          <c:extLst>
            <c:ext xmlns:c16="http://schemas.microsoft.com/office/drawing/2014/chart" uri="{C3380CC4-5D6E-409C-BE32-E72D297353CC}">
              <c16:uniqueId val="{00000000-1EB3-444F-82D3-07D7A422D4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1EB3-444F-82D3-07D7A422D4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幌加内町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1261</v>
      </c>
      <c r="AM8" s="36"/>
      <c r="AN8" s="36"/>
      <c r="AO8" s="36"/>
      <c r="AP8" s="36"/>
      <c r="AQ8" s="36"/>
      <c r="AR8" s="36"/>
      <c r="AS8" s="36"/>
      <c r="AT8" s="37">
        <f>データ!T6</f>
        <v>767.04</v>
      </c>
      <c r="AU8" s="37"/>
      <c r="AV8" s="37"/>
      <c r="AW8" s="37"/>
      <c r="AX8" s="37"/>
      <c r="AY8" s="37"/>
      <c r="AZ8" s="37"/>
      <c r="BA8" s="37"/>
      <c r="BB8" s="37">
        <f>データ!U6</f>
        <v>1.64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36.520000000000003</v>
      </c>
      <c r="Q10" s="37"/>
      <c r="R10" s="37"/>
      <c r="S10" s="37"/>
      <c r="T10" s="37"/>
      <c r="U10" s="37"/>
      <c r="V10" s="37"/>
      <c r="W10" s="37">
        <f>データ!Q6</f>
        <v>100</v>
      </c>
      <c r="X10" s="37"/>
      <c r="Y10" s="37"/>
      <c r="Z10" s="37"/>
      <c r="AA10" s="37"/>
      <c r="AB10" s="37"/>
      <c r="AC10" s="37"/>
      <c r="AD10" s="36">
        <f>データ!R6</f>
        <v>3972</v>
      </c>
      <c r="AE10" s="36"/>
      <c r="AF10" s="36"/>
      <c r="AG10" s="36"/>
      <c r="AH10" s="36"/>
      <c r="AI10" s="36"/>
      <c r="AJ10" s="36"/>
      <c r="AK10" s="2"/>
      <c r="AL10" s="36">
        <f>データ!V6</f>
        <v>451</v>
      </c>
      <c r="AM10" s="36"/>
      <c r="AN10" s="36"/>
      <c r="AO10" s="36"/>
      <c r="AP10" s="36"/>
      <c r="AQ10" s="36"/>
      <c r="AR10" s="36"/>
      <c r="AS10" s="36"/>
      <c r="AT10" s="37">
        <f>データ!W6</f>
        <v>0.05</v>
      </c>
      <c r="AU10" s="37"/>
      <c r="AV10" s="37"/>
      <c r="AW10" s="37"/>
      <c r="AX10" s="37"/>
      <c r="AY10" s="37"/>
      <c r="AZ10" s="37"/>
      <c r="BA10" s="37"/>
      <c r="BB10" s="37">
        <f>データ!X6</f>
        <v>9020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7cPbgya6sn3y2If7kS5+SqvTnZymO4SiLIBnJB0qt4ijMsU6Zr2nf+5krVyNdO6suU6gkSPgZzoEj5HtbwoCIA==" saltValue="cTYklvtbFwPxE0f4YP2P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14729</v>
      </c>
      <c r="D6" s="19">
        <f t="shared" si="3"/>
        <v>47</v>
      </c>
      <c r="E6" s="19">
        <f t="shared" si="3"/>
        <v>18</v>
      </c>
      <c r="F6" s="19">
        <f t="shared" si="3"/>
        <v>1</v>
      </c>
      <c r="G6" s="19">
        <f t="shared" si="3"/>
        <v>0</v>
      </c>
      <c r="H6" s="19" t="str">
        <f t="shared" si="3"/>
        <v>北海道　幌加内町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36.520000000000003</v>
      </c>
      <c r="Q6" s="20">
        <f t="shared" si="3"/>
        <v>100</v>
      </c>
      <c r="R6" s="20">
        <f t="shared" si="3"/>
        <v>3972</v>
      </c>
      <c r="S6" s="20">
        <f t="shared" si="3"/>
        <v>1261</v>
      </c>
      <c r="T6" s="20">
        <f t="shared" si="3"/>
        <v>767.04</v>
      </c>
      <c r="U6" s="20">
        <f t="shared" si="3"/>
        <v>1.64</v>
      </c>
      <c r="V6" s="20">
        <f t="shared" si="3"/>
        <v>451</v>
      </c>
      <c r="W6" s="20">
        <f t="shared" si="3"/>
        <v>0.05</v>
      </c>
      <c r="X6" s="20">
        <f t="shared" si="3"/>
        <v>9020</v>
      </c>
      <c r="Y6" s="21">
        <f>IF(Y7="",NA(),Y7)</f>
        <v>61.61</v>
      </c>
      <c r="Z6" s="21">
        <f t="shared" ref="Z6:AH6" si="4">IF(Z7="",NA(),Z7)</f>
        <v>62.58</v>
      </c>
      <c r="AA6" s="21">
        <f t="shared" si="4"/>
        <v>61.67</v>
      </c>
      <c r="AB6" s="21">
        <f t="shared" si="4"/>
        <v>61.77</v>
      </c>
      <c r="AC6" s="21">
        <f t="shared" si="4"/>
        <v>65.64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1473.07</v>
      </c>
      <c r="BG6" s="21">
        <f t="shared" ref="BG6:BO6" si="7">IF(BG7="",NA(),BG7)</f>
        <v>1499.99</v>
      </c>
      <c r="BH6" s="21">
        <f t="shared" si="7"/>
        <v>1484.84</v>
      </c>
      <c r="BI6" s="21">
        <f t="shared" si="7"/>
        <v>1421.5</v>
      </c>
      <c r="BJ6" s="21">
        <f t="shared" si="7"/>
        <v>1430.55</v>
      </c>
      <c r="BK6" s="21">
        <f t="shared" si="7"/>
        <v>862.99</v>
      </c>
      <c r="BL6" s="21">
        <f t="shared" si="7"/>
        <v>782.91</v>
      </c>
      <c r="BM6" s="21">
        <f t="shared" si="7"/>
        <v>783.21</v>
      </c>
      <c r="BN6" s="21">
        <f t="shared" si="7"/>
        <v>902.04</v>
      </c>
      <c r="BO6" s="21">
        <f t="shared" si="7"/>
        <v>992.16</v>
      </c>
      <c r="BP6" s="20" t="str">
        <f>IF(BP7="","",IF(BP7="-","【-】","【"&amp;SUBSTITUTE(TEXT(BP7,"#,##0.00"),"-","△")&amp;"】"))</f>
        <v>【967.97】</v>
      </c>
      <c r="BQ6" s="21">
        <f>IF(BQ7="",NA(),BQ7)</f>
        <v>57.76</v>
      </c>
      <c r="BR6" s="21">
        <f t="shared" ref="BR6:BZ6" si="8">IF(BR7="",NA(),BR7)</f>
        <v>60.35</v>
      </c>
      <c r="BS6" s="21">
        <f t="shared" si="8"/>
        <v>59.08</v>
      </c>
      <c r="BT6" s="21">
        <f t="shared" si="8"/>
        <v>59.31</v>
      </c>
      <c r="BU6" s="21">
        <f t="shared" si="8"/>
        <v>66.150000000000006</v>
      </c>
      <c r="BV6" s="21">
        <f t="shared" si="8"/>
        <v>50.06</v>
      </c>
      <c r="BW6" s="21">
        <f t="shared" si="8"/>
        <v>49.38</v>
      </c>
      <c r="BX6" s="21">
        <f t="shared" si="8"/>
        <v>48.53</v>
      </c>
      <c r="BY6" s="21">
        <f t="shared" si="8"/>
        <v>46.11</v>
      </c>
      <c r="BZ6" s="21">
        <f t="shared" si="8"/>
        <v>45.55</v>
      </c>
      <c r="CA6" s="20" t="str">
        <f>IF(CA7="","",IF(CA7="-","【-】","【"&amp;SUBSTITUTE(TEXT(CA7,"#,##0.00"),"-","△")&amp;"】"))</f>
        <v>【46.20】</v>
      </c>
      <c r="CB6" s="21">
        <f>IF(CB7="",NA(),CB7)</f>
        <v>509.94</v>
      </c>
      <c r="CC6" s="21">
        <f t="shared" ref="CC6:CK6" si="9">IF(CC7="",NA(),CC7)</f>
        <v>500.58</v>
      </c>
      <c r="CD6" s="21">
        <f t="shared" si="9"/>
        <v>521.23</v>
      </c>
      <c r="CE6" s="21">
        <f t="shared" si="9"/>
        <v>531.99</v>
      </c>
      <c r="CF6" s="21">
        <f t="shared" si="9"/>
        <v>460.19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34.43</v>
      </c>
      <c r="CN6" s="21">
        <f t="shared" ref="CN6:CV6" si="10">IF(CN7="",NA(),CN7)</f>
        <v>33.450000000000003</v>
      </c>
      <c r="CO6" s="21">
        <f t="shared" si="10"/>
        <v>31.83</v>
      </c>
      <c r="CP6" s="21">
        <f t="shared" si="10"/>
        <v>30.51</v>
      </c>
      <c r="CQ6" s="21">
        <f t="shared" si="10"/>
        <v>28.81</v>
      </c>
      <c r="CR6" s="21">
        <f t="shared" si="10"/>
        <v>47.35</v>
      </c>
      <c r="CS6" s="21">
        <f t="shared" si="10"/>
        <v>46.36</v>
      </c>
      <c r="CT6" s="21">
        <f t="shared" si="10"/>
        <v>46.45</v>
      </c>
      <c r="CU6" s="21">
        <f t="shared" si="10"/>
        <v>45.36</v>
      </c>
      <c r="CV6" s="21">
        <f t="shared" si="10"/>
        <v>45.93</v>
      </c>
      <c r="CW6" s="20" t="str">
        <f>IF(CW7="","",IF(CW7="-","【-】","【"&amp;SUBSTITUTE(TEXT(CW7,"#,##0.00"),"-","△")&amp;"】"))</f>
        <v>【46.29】</v>
      </c>
      <c r="CX6" s="21">
        <f>IF(CX7="",NA(),CX7)</f>
        <v>79.47</v>
      </c>
      <c r="CY6" s="21">
        <f t="shared" ref="CY6:DG6" si="11">IF(CY7="",NA(),CY7)</f>
        <v>81.12</v>
      </c>
      <c r="CZ6" s="21">
        <f t="shared" si="11"/>
        <v>82.67</v>
      </c>
      <c r="DA6" s="21">
        <f t="shared" si="11"/>
        <v>83.26</v>
      </c>
      <c r="DB6" s="21">
        <f t="shared" si="11"/>
        <v>84.7</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14729</v>
      </c>
      <c r="D7" s="23">
        <v>47</v>
      </c>
      <c r="E7" s="23">
        <v>18</v>
      </c>
      <c r="F7" s="23">
        <v>1</v>
      </c>
      <c r="G7" s="23">
        <v>0</v>
      </c>
      <c r="H7" s="23" t="s">
        <v>98</v>
      </c>
      <c r="I7" s="23" t="s">
        <v>99</v>
      </c>
      <c r="J7" s="23" t="s">
        <v>100</v>
      </c>
      <c r="K7" s="23" t="s">
        <v>101</v>
      </c>
      <c r="L7" s="23" t="s">
        <v>102</v>
      </c>
      <c r="M7" s="23" t="s">
        <v>103</v>
      </c>
      <c r="N7" s="24" t="s">
        <v>104</v>
      </c>
      <c r="O7" s="24" t="s">
        <v>105</v>
      </c>
      <c r="P7" s="24">
        <v>36.520000000000003</v>
      </c>
      <c r="Q7" s="24">
        <v>100</v>
      </c>
      <c r="R7" s="24">
        <v>3972</v>
      </c>
      <c r="S7" s="24">
        <v>1261</v>
      </c>
      <c r="T7" s="24">
        <v>767.04</v>
      </c>
      <c r="U7" s="24">
        <v>1.64</v>
      </c>
      <c r="V7" s="24">
        <v>451</v>
      </c>
      <c r="W7" s="24">
        <v>0.05</v>
      </c>
      <c r="X7" s="24">
        <v>9020</v>
      </c>
      <c r="Y7" s="24">
        <v>61.61</v>
      </c>
      <c r="Z7" s="24">
        <v>62.58</v>
      </c>
      <c r="AA7" s="24">
        <v>61.67</v>
      </c>
      <c r="AB7" s="24">
        <v>61.77</v>
      </c>
      <c r="AC7" s="24">
        <v>65.64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1473.07</v>
      </c>
      <c r="BG7" s="24">
        <v>1499.99</v>
      </c>
      <c r="BH7" s="24">
        <v>1484.84</v>
      </c>
      <c r="BI7" s="24">
        <v>1421.5</v>
      </c>
      <c r="BJ7" s="24">
        <v>1430.55</v>
      </c>
      <c r="BK7" s="24">
        <v>862.99</v>
      </c>
      <c r="BL7" s="24">
        <v>782.91</v>
      </c>
      <c r="BM7" s="24">
        <v>783.21</v>
      </c>
      <c r="BN7" s="24">
        <v>902.04</v>
      </c>
      <c r="BO7" s="24">
        <v>992.16</v>
      </c>
      <c r="BP7" s="24">
        <v>967.97</v>
      </c>
      <c r="BQ7" s="24">
        <v>57.76</v>
      </c>
      <c r="BR7" s="24">
        <v>60.35</v>
      </c>
      <c r="BS7" s="24">
        <v>59.08</v>
      </c>
      <c r="BT7" s="24">
        <v>59.31</v>
      </c>
      <c r="BU7" s="24">
        <v>66.150000000000006</v>
      </c>
      <c r="BV7" s="24">
        <v>50.06</v>
      </c>
      <c r="BW7" s="24">
        <v>49.38</v>
      </c>
      <c r="BX7" s="24">
        <v>48.53</v>
      </c>
      <c r="BY7" s="24">
        <v>46.11</v>
      </c>
      <c r="BZ7" s="24">
        <v>45.55</v>
      </c>
      <c r="CA7" s="24">
        <v>46.2</v>
      </c>
      <c r="CB7" s="24">
        <v>509.94</v>
      </c>
      <c r="CC7" s="24">
        <v>500.58</v>
      </c>
      <c r="CD7" s="24">
        <v>521.23</v>
      </c>
      <c r="CE7" s="24">
        <v>531.99</v>
      </c>
      <c r="CF7" s="24">
        <v>460.19</v>
      </c>
      <c r="CG7" s="24">
        <v>309.22000000000003</v>
      </c>
      <c r="CH7" s="24">
        <v>316.97000000000003</v>
      </c>
      <c r="CI7" s="24">
        <v>326.17</v>
      </c>
      <c r="CJ7" s="24">
        <v>336.93</v>
      </c>
      <c r="CK7" s="24">
        <v>331.17</v>
      </c>
      <c r="CL7" s="24">
        <v>332.82</v>
      </c>
      <c r="CM7" s="24">
        <v>34.43</v>
      </c>
      <c r="CN7" s="24">
        <v>33.450000000000003</v>
      </c>
      <c r="CO7" s="24">
        <v>31.83</v>
      </c>
      <c r="CP7" s="24">
        <v>30.51</v>
      </c>
      <c r="CQ7" s="24">
        <v>28.81</v>
      </c>
      <c r="CR7" s="24">
        <v>47.35</v>
      </c>
      <c r="CS7" s="24">
        <v>46.36</v>
      </c>
      <c r="CT7" s="24">
        <v>46.45</v>
      </c>
      <c r="CU7" s="24">
        <v>45.36</v>
      </c>
      <c r="CV7" s="24">
        <v>45.93</v>
      </c>
      <c r="CW7" s="24">
        <v>46.29</v>
      </c>
      <c r="CX7" s="24">
        <v>79.47</v>
      </c>
      <c r="CY7" s="24">
        <v>81.12</v>
      </c>
      <c r="CZ7" s="24">
        <v>82.67</v>
      </c>
      <c r="DA7" s="24">
        <v>83.26</v>
      </c>
      <c r="DB7" s="24">
        <v>84.7</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cp:lastPrinted>2025-02-03T05:55:27Z</cp:lastPrinted>
  <dcterms:created xsi:type="dcterms:W3CDTF">2025-01-24T07:41:48Z</dcterms:created>
  <dcterms:modified xsi:type="dcterms:W3CDTF">2025-02-03T05:55:28Z</dcterms:modified>
  <cp:category/>
</cp:coreProperties>
</file>