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S:\水道・下水道係\11 支庁・保健所等報告書類・通知\05公営企業に係る経営比較分析表\【R70204〆切】公営企業に係る経営比較分析表（令和５年度決算）の分析等について\"/>
    </mc:Choice>
  </mc:AlternateContent>
  <xr:revisionPtr revIDLastSave="0" documentId="13_ncr:1_{9EEF6822-6721-4AB8-86AD-F255EAE4EF54}" xr6:coauthVersionLast="45" xr6:coauthVersionMax="45" xr10:uidLastSave="{00000000-0000-0000-0000-000000000000}"/>
  <workbookProtection workbookAlgorithmName="SHA-512" workbookHashValue="9rZFGBqL3Wep3PpCrMiJo72aaYIZ7hFN6vEsXT+wpq7URdpTQqQla0Rv0EUAOBZ+1umEYybh0BouGtw1/XvJIw==" workbookSaltValue="Rw9uSqPYsnEH6bMalmQ7vw==" workbookSpinCount="100000" lockStructure="1"/>
  <bookViews>
    <workbookView xWindow="810" yWindow="-120" windowWidth="28110" windowHeight="164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E86" i="4"/>
  <c r="AT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<sst xmlns="http://schemas.openxmlformats.org/spreadsheetml/2006/main" count="236" uniqueCount="120">
  <si>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</si>
  <si>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</si>
  <si>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</si>
  <si>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</si>
  <si>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</si>
  <si>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</si>
  <si>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</si>
  <si>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</si>
  <si>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</si>
  <si>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</si>
  <si>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</si>
  <si>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</si>
  <si>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</si>
  <si>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</si>
  <si>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</si>
  <si>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</si>
  <si>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</si>
  <si>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</si>
  <si>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</si>
  <si>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</si>
  <si>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</si>
  <si>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</si>
  <si>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</si>
  <si>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</si>
  <si>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</si>
  <si>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</si>
  <si>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</si>
  <si>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</si>
  <si>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</si>
  <si>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</si>
  <si>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</si>
  <si>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</si>
  <si>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</si>
  <si>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</si>
  <si>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</si>
  <si>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</si>
  <si>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</si>
  <si>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</si>
  <si>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</si>
  <si>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</si>
  <si>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</si>
  <si>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</si>
  <si>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</si>
  <si>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</si>
  <si>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</si>
  <si>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</si>
  <si>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</si>
  <si>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</si>
  <si>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</si>
  <si>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</si>
  <si>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</si>
  <si>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</si>
  <si>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</si>
  <si>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</si>
  <si>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</si>
  <si>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</si>
  <si>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</si>
  <si>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</si>
  <si>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</si>
  <si>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</si>
  <si>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</si>
  <si>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</si>
  <si>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</si>
  <si>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</si>
  <si>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</si>
  <si>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</si>
  <si>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</si>
  <si>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</si>
  <si>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</si>
  <si>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</si>
  <si>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</si>
  <si>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</si>
  <si>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</si>
  <si>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</si>
  <si>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</si>
  <si>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</si>
  <si>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</si>
  <si>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</si>
  <si>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</si>
  <si>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</si>
  <si>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</si>
  <si>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</si>
  <si>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</si>
  <si>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</si>
  <si>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</si>
  <si>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</si>
  <si>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</si>
  <si>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</si>
  <si>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</si>
  <si>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</si>
  <si>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</si>
  <si>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</si>
  <si>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</si>
  <si>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</si>
  <si>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</si>
  <si>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</si>
  <si>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</si>
  <si>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</si>
  <si>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幌加内町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</si>
  <si>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</si>
  <si>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</si>
  <si>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</si>
  <si>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</si>
  <si>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</si>
  <si>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</si>
  <si>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</si>
  <si>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</si>
  <si>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</si>
  <si>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</si>
  <si>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</si>
  <si>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</si>
  <si>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</si>
  <si>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</si>
  <si>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</si>
  <si>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</si>
  <si>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</si>
  <si>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</si>
  <si>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○人口減少が進む中で、料金収入が減少していく事が予想される。少しでも料金回収率や収益的収支比率を改善するために、利用率について考えていく必要がある。</t>
    <rPh sb="56" eb="59">
      <t>リヨウリツ</t>
    </rPh>
    <rPh sb="63" eb="64">
      <t>カンガ</t>
    </rPh>
    <rPh sb="68" eb="70">
      <t>ヒツヨウ</t>
    </rPh>
    <phoneticPr fontId="4"/>
  </si>
  <si>
    <t>○管渠改善率
平成11年の供用開始の為、管渠については法定耐用年数を超えるものは無い。施設については機器が耐用年数を超えているものがある為、今年度から機器更新工事を行う。</t>
    <rPh sb="50" eb="52">
      <t>キキ</t>
    </rPh>
    <rPh sb="53" eb="57">
      <t>タイヨウネンスウ</t>
    </rPh>
    <rPh sb="58" eb="59">
      <t>コ</t>
    </rPh>
    <rPh sb="68" eb="69">
      <t>タメ</t>
    </rPh>
    <rPh sb="70" eb="73">
      <t>コンネンド</t>
    </rPh>
    <phoneticPr fontId="4"/>
  </si>
  <si>
    <t>○収益的収支比率・経費回収率
令和5年度については、更新工事費等が公営企業会計への移行の関係で令和5年度決算には入らなかった為、実情と若干異なる。
○企業債残高対事業規模比率
近年のこの比率は、減少傾向にある。しかし、今年度より処理施設の機器更新の工事が始まり、多額の起債を行う為、比率の悪化は避けられないと思われる。
○施設利用率
5割を下回っているが、災害の際に施設利用率が高くなる可能性が高い為、最低5割まで持っていく事は必要だが使用率を過剰に上げないように努力する。
○水洗化率
年々徐々に増加しているが、まだ１００％に届いていない。更なる加入の促進に努める。</t>
    <rPh sb="26" eb="31">
      <t>コウシンコウジヒ</t>
    </rPh>
    <rPh sb="31" eb="32">
      <t>トウ</t>
    </rPh>
    <rPh sb="33" eb="39">
      <t>コウエイキギョウカイケイ</t>
    </rPh>
    <rPh sb="41" eb="43">
      <t>イコウ</t>
    </rPh>
    <rPh sb="44" eb="46">
      <t>カンケイ</t>
    </rPh>
    <rPh sb="47" eb="49">
      <t>レイワ</t>
    </rPh>
    <rPh sb="50" eb="52">
      <t>ネンド</t>
    </rPh>
    <rPh sb="52" eb="54">
      <t>ケッサン</t>
    </rPh>
    <rPh sb="56" eb="57">
      <t>ハイ</t>
    </rPh>
    <rPh sb="62" eb="63">
      <t>タメ</t>
    </rPh>
    <rPh sb="64" eb="66">
      <t>ジツジョウ</t>
    </rPh>
    <rPh sb="67" eb="70">
      <t>ジャッカンコト</t>
    </rPh>
    <rPh sb="110" eb="111">
      <t>コン</t>
    </rPh>
    <rPh sb="111" eb="113">
      <t>ネンド</t>
    </rPh>
    <rPh sb="115" eb="119">
      <t>ショリシセツ</t>
    </rPh>
    <rPh sb="120" eb="122">
      <t>キキ</t>
    </rPh>
    <rPh sb="122" eb="124">
      <t>コウシン</t>
    </rPh>
    <rPh sb="125" eb="127">
      <t>コウジ</t>
    </rPh>
    <rPh sb="128" eb="129">
      <t>ハジ</t>
    </rPh>
    <rPh sb="132" eb="134">
      <t>タガク</t>
    </rPh>
    <rPh sb="135" eb="137">
      <t>キサイ</t>
    </rPh>
    <rPh sb="138" eb="139">
      <t>オコナ</t>
    </rPh>
    <rPh sb="140" eb="141">
      <t>タメ</t>
    </rPh>
    <rPh sb="142" eb="144">
      <t>ヒリツ</t>
    </rPh>
    <rPh sb="145" eb="147">
      <t>アッカ</t>
    </rPh>
    <rPh sb="148" eb="149">
      <t>サ</t>
    </rPh>
    <rPh sb="155" eb="156">
      <t>オモ</t>
    </rPh>
    <rPh sb="180" eb="182">
      <t>サイガイ</t>
    </rPh>
    <rPh sb="183" eb="184">
      <t>サイ</t>
    </rPh>
    <rPh sb="185" eb="190">
      <t>シセツリヨウリツ</t>
    </rPh>
    <rPh sb="191" eb="192">
      <t>タカ</t>
    </rPh>
    <rPh sb="195" eb="198">
      <t>カノウセイ</t>
    </rPh>
    <rPh sb="199" eb="200">
      <t>タカ</t>
    </rPh>
    <rPh sb="201" eb="202">
      <t>タメ</t>
    </rPh>
    <rPh sb="203" eb="205">
      <t>サイテイ</t>
    </rPh>
    <rPh sb="206" eb="207">
      <t>ワリ</t>
    </rPh>
    <rPh sb="209" eb="210">
      <t>モ</t>
    </rPh>
    <rPh sb="214" eb="215">
      <t>コト</t>
    </rPh>
    <rPh sb="216" eb="218">
      <t>ヒツヨウ</t>
    </rPh>
    <rPh sb="220" eb="223">
      <t>シヨウリツ</t>
    </rPh>
    <rPh sb="224" eb="226">
      <t>カジョウ</t>
    </rPh>
    <rPh sb="227" eb="228">
      <t>ア</t>
    </rPh>
    <rPh sb="234" eb="236">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</si>
</sst>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F9-4607-8AE2-0DC5A0CE520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D6F9-4607-8AE2-0DC5A0CE520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48.21</c:v>
                </c:pt>
                <c:pt idx="1">
                  <c:v>45.14</c:v>
                </c:pt>
                <c:pt idx="2">
                  <c:v>43.78</c:v>
                </c:pt>
                <c:pt idx="3">
                  <c:v>43.44</c:v>
                </c:pt>
                <c:pt idx="4">
                  <c:v>43.27</c:v>
                </c:pt>
              </c:numCache>
            </c:numRef>
          </c:val>
          <c:extLst>
            <c:ext xmlns:c16="http://schemas.microsoft.com/office/drawing/2014/chart" uri="{C3380CC4-5D6E-409C-BE32-E72D297353CC}">
              <c16:uniqueId val="{00000000-0B8D-4BDA-B97F-27A65DE821B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0B8D-4BDA-B97F-27A65DE821B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97.96</c:v>
                </c:pt>
                <c:pt idx="1">
                  <c:v>98.14</c:v>
                </c:pt>
                <c:pt idx="2">
                  <c:v>98.67</c:v>
                </c:pt>
                <c:pt idx="3">
                  <c:v>98.78</c:v>
                </c:pt>
                <c:pt idx="4">
                  <c:v>99.23</c:v>
                </c:pt>
              </c:numCache>
            </c:numRef>
          </c:val>
          <c:extLst>
            <c:ext xmlns:c16="http://schemas.microsoft.com/office/drawing/2014/chart" uri="{C3380CC4-5D6E-409C-BE32-E72D297353CC}">
              <c16:uniqueId val="{00000000-C05D-40DB-AB1C-5CF08E257C2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C05D-40DB-AB1C-5CF08E257C2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85.32</c:v>
                </c:pt>
                <c:pt idx="1">
                  <c:v>90</c:v>
                </c:pt>
                <c:pt idx="2">
                  <c:v>71.73</c:v>
                </c:pt>
                <c:pt idx="3">
                  <c:v>55.33</c:v>
                </c:pt>
                <c:pt idx="4">
                  <c:v>95.33</c:v>
                </c:pt>
              </c:numCache>
            </c:numRef>
          </c:val>
          <c:extLst>
            <c:ext xmlns:c16="http://schemas.microsoft.com/office/drawing/2014/chart" uri="{C3380CC4-5D6E-409C-BE32-E72D297353CC}">
              <c16:uniqueId val="{00000000-A667-4F31-9FAF-032A46C52B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67-4F31-9FAF-032A46C52B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98-4E14-B171-E90BD605121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98-4E14-B171-E90BD605121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40-4DD7-A497-1436816C335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40-4DD7-A497-1436816C335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3C-45E7-A964-606BEF6C7D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3C-45E7-A964-606BEF6C7D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75-4BA6-8171-4AE7EF3C202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75-4BA6-8171-4AE7EF3C202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957.48</c:v>
                </c:pt>
                <c:pt idx="1">
                  <c:v>836.02</c:v>
                </c:pt>
                <c:pt idx="2">
                  <c:v>766.67</c:v>
                </c:pt>
                <c:pt idx="3">
                  <c:v>759.57</c:v>
                </c:pt>
                <c:pt idx="4">
                  <c:v>682.89</c:v>
                </c:pt>
              </c:numCache>
            </c:numRef>
          </c:val>
          <c:extLst>
            <c:ext xmlns:c16="http://schemas.microsoft.com/office/drawing/2014/chart" uri="{C3380CC4-5D6E-409C-BE32-E72D297353CC}">
              <c16:uniqueId val="{00000000-2E79-4CB0-A2B9-FD5E016A7EB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2E79-4CB0-A2B9-FD5E016A7EB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69.7</c:v>
                </c:pt>
                <c:pt idx="1">
                  <c:v>78.55</c:v>
                </c:pt>
                <c:pt idx="2">
                  <c:v>49.19</c:v>
                </c:pt>
                <c:pt idx="3">
                  <c:v>33.479999999999997</c:v>
                </c:pt>
                <c:pt idx="4">
                  <c:v>80.5</c:v>
                </c:pt>
              </c:numCache>
            </c:numRef>
          </c:val>
          <c:extLst>
            <c:ext xmlns:c16="http://schemas.microsoft.com/office/drawing/2014/chart" uri="{C3380CC4-5D6E-409C-BE32-E72D297353CC}">
              <c16:uniqueId val="{00000000-FDE9-4412-BD4F-F5915E7B9B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FDE9-4412-BD4F-F5915E7B9B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288.79000000000002</c:v>
                </c:pt>
                <c:pt idx="1">
                  <c:v>257.64999999999998</c:v>
                </c:pt>
                <c:pt idx="2">
                  <c:v>419.22</c:v>
                </c:pt>
                <c:pt idx="3">
                  <c:v>620.19000000000005</c:v>
                </c:pt>
                <c:pt idx="4">
                  <c:v>241.27</c:v>
                </c:pt>
              </c:numCache>
            </c:numRef>
          </c:val>
          <c:extLst>
            <c:ext xmlns:c16="http://schemas.microsoft.com/office/drawing/2014/chart" uri="{C3380CC4-5D6E-409C-BE32-E72D297353CC}">
              <c16:uniqueId val="{00000000-CE26-4E7B-885A-86C0E3BAED8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CE26-4E7B-885A-86C0E3BAED8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Z1" zoomScaleNormal="100" workbookViewId="0">
      <selection activeCell="CF29" sqref="CF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幌加内町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1261</v>
      </c>
      <c r="AM8" s="36"/>
      <c r="AN8" s="36"/>
      <c r="AO8" s="36"/>
      <c r="AP8" s="36"/>
      <c r="AQ8" s="36"/>
      <c r="AR8" s="36"/>
      <c r="AS8" s="36"/>
      <c r="AT8" s="37">
        <f>データ!T6</f>
        <v>767.04</v>
      </c>
      <c r="AU8" s="37"/>
      <c r="AV8" s="37"/>
      <c r="AW8" s="37"/>
      <c r="AX8" s="37"/>
      <c r="AY8" s="37"/>
      <c r="AZ8" s="37"/>
      <c r="BA8" s="37"/>
      <c r="BB8" s="37">
        <f>データ!U6</f>
        <v>1.64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63.48</v>
      </c>
      <c r="Q10" s="37"/>
      <c r="R10" s="37"/>
      <c r="S10" s="37"/>
      <c r="T10" s="37"/>
      <c r="U10" s="37"/>
      <c r="V10" s="37"/>
      <c r="W10" s="37">
        <f>データ!Q6</f>
        <v>76.12</v>
      </c>
      <c r="X10" s="37"/>
      <c r="Y10" s="37"/>
      <c r="Z10" s="37"/>
      <c r="AA10" s="37"/>
      <c r="AB10" s="37"/>
      <c r="AC10" s="37"/>
      <c r="AD10" s="36">
        <f>データ!R6</f>
        <v>3592</v>
      </c>
      <c r="AE10" s="36"/>
      <c r="AF10" s="36"/>
      <c r="AG10" s="36"/>
      <c r="AH10" s="36"/>
      <c r="AI10" s="36"/>
      <c r="AJ10" s="36"/>
      <c r="AK10" s="2"/>
      <c r="AL10" s="36">
        <f>データ!V6</f>
        <v>784</v>
      </c>
      <c r="AM10" s="36"/>
      <c r="AN10" s="36"/>
      <c r="AO10" s="36"/>
      <c r="AP10" s="36"/>
      <c r="AQ10" s="36"/>
      <c r="AR10" s="36"/>
      <c r="AS10" s="36"/>
      <c r="AT10" s="37">
        <f>データ!W6</f>
        <v>0.73</v>
      </c>
      <c r="AU10" s="37"/>
      <c r="AV10" s="37"/>
      <c r="AW10" s="37"/>
      <c r="AX10" s="37"/>
      <c r="AY10" s="37"/>
      <c r="AZ10" s="37"/>
      <c r="BA10" s="37"/>
      <c r="BB10" s="37">
        <f>データ!X6</f>
        <v>1073.97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43</v>
      </c>
      <c r="O86" s="12" t="str">
        <f>データ!EO6</f>
        <v>【0.02】</v>
      </c>
    </row>
  </sheetData>
  <sheetProtection algorithmName="SHA-512" hashValue="26mocG2TpDfamWdfQb+6Z7IogIg3il8sEHN2dH9pASZSK9GXhFUZfxgGi7KsTQ3jDSDv+Bm/UGKmeHjQrcfnnA==" saltValue="P8AXqtzTVovfPN7IbHHGy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14729</v>
      </c>
      <c r="D6" s="19">
        <f t="shared" si="3"/>
        <v>47</v>
      </c>
      <c r="E6" s="19">
        <f t="shared" si="3"/>
        <v>17</v>
      </c>
      <c r="F6" s="19">
        <f t="shared" si="3"/>
        <v>5</v>
      </c>
      <c r="G6" s="19">
        <f t="shared" si="3"/>
        <v>0</v>
      </c>
      <c r="H6" s="19" t="str">
        <f t="shared" si="3"/>
        <v>北海道　幌加内町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63.48</v>
      </c>
      <c r="Q6" s="20">
        <f t="shared" si="3"/>
        <v>76.12</v>
      </c>
      <c r="R6" s="20">
        <f t="shared" si="3"/>
        <v>3592</v>
      </c>
      <c r="S6" s="20">
        <f t="shared" si="3"/>
        <v>1261</v>
      </c>
      <c r="T6" s="20">
        <f t="shared" si="3"/>
        <v>767.04</v>
      </c>
      <c r="U6" s="20">
        <f t="shared" si="3"/>
        <v>1.64</v>
      </c>
      <c r="V6" s="20">
        <f t="shared" si="3"/>
        <v>784</v>
      </c>
      <c r="W6" s="20">
        <f t="shared" si="3"/>
        <v>0.73</v>
      </c>
      <c r="X6" s="20">
        <f t="shared" si="3"/>
        <v>1073.97</v>
      </c>
      <c r="Y6" s="21">
        <f>IF(Y7="",NA(),Y7)</f>
        <v>85.32</v>
      </c>
      <c r="Z6" s="21">
        <f t="shared" ref="Z6:AH6" si="4">IF(Z7="",NA(),Z7)</f>
        <v>90</v>
      </c>
      <c r="AA6" s="21">
        <f t="shared" si="4"/>
        <v>71.73</v>
      </c>
      <c r="AB6" s="21">
        <f t="shared" si="4"/>
        <v>55.33</v>
      </c>
      <c r="AC6" s="21">
        <f t="shared" si="4"/>
        <v>95.33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957.48</v>
      </c>
      <c r="BG6" s="21">
        <f t="shared" ref="BG6:BO6" si="7">IF(BG7="",NA(),BG7)</f>
        <v>836.02</v>
      </c>
      <c r="BH6" s="21">
        <f t="shared" si="7"/>
        <v>766.67</v>
      </c>
      <c r="BI6" s="21">
        <f t="shared" si="7"/>
        <v>759.57</v>
      </c>
      <c r="BJ6" s="21">
        <f t="shared" si="7"/>
        <v>682.89</v>
      </c>
      <c r="BK6" s="21">
        <f t="shared" si="7"/>
        <v>826.83</v>
      </c>
      <c r="BL6" s="21">
        <f t="shared" si="7"/>
        <v>867.83</v>
      </c>
      <c r="BM6" s="21">
        <f t="shared" si="7"/>
        <v>791.76</v>
      </c>
      <c r="BN6" s="21">
        <f t="shared" si="7"/>
        <v>900.82</v>
      </c>
      <c r="BO6" s="21">
        <f t="shared" si="7"/>
        <v>839.21</v>
      </c>
      <c r="BP6" s="20" t="str">
        <f>IF(BP7="","",IF(BP7="-","【-】","【"&amp;SUBSTITUTE(TEXT(BP7,"#,##0.00"),"-","△")&amp;"】"))</f>
        <v>【785.10】</v>
      </c>
      <c r="BQ6" s="21">
        <f>IF(BQ7="",NA(),BQ7)</f>
        <v>69.7</v>
      </c>
      <c r="BR6" s="21">
        <f t="shared" ref="BR6:BZ6" si="8">IF(BR7="",NA(),BR7)</f>
        <v>78.55</v>
      </c>
      <c r="BS6" s="21">
        <f t="shared" si="8"/>
        <v>49.19</v>
      </c>
      <c r="BT6" s="21">
        <f t="shared" si="8"/>
        <v>33.479999999999997</v>
      </c>
      <c r="BU6" s="21">
        <f t="shared" si="8"/>
        <v>80.5</v>
      </c>
      <c r="BV6" s="21">
        <f t="shared" si="8"/>
        <v>57.31</v>
      </c>
      <c r="BW6" s="21">
        <f t="shared" si="8"/>
        <v>57.08</v>
      </c>
      <c r="BX6" s="21">
        <f t="shared" si="8"/>
        <v>56.26</v>
      </c>
      <c r="BY6" s="21">
        <f t="shared" si="8"/>
        <v>52.94</v>
      </c>
      <c r="BZ6" s="21">
        <f t="shared" si="8"/>
        <v>52.05</v>
      </c>
      <c r="CA6" s="20" t="str">
        <f>IF(CA7="","",IF(CA7="-","【-】","【"&amp;SUBSTITUTE(TEXT(CA7,"#,##0.00"),"-","△")&amp;"】"))</f>
        <v>【56.93】</v>
      </c>
      <c r="CB6" s="21">
        <f>IF(CB7="",NA(),CB7)</f>
        <v>288.79000000000002</v>
      </c>
      <c r="CC6" s="21">
        <f t="shared" ref="CC6:CK6" si="9">IF(CC7="",NA(),CC7)</f>
        <v>257.64999999999998</v>
      </c>
      <c r="CD6" s="21">
        <f t="shared" si="9"/>
        <v>419.22</v>
      </c>
      <c r="CE6" s="21">
        <f t="shared" si="9"/>
        <v>620.19000000000005</v>
      </c>
      <c r="CF6" s="21">
        <f t="shared" si="9"/>
        <v>241.27</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48.21</v>
      </c>
      <c r="CN6" s="21">
        <f t="shared" ref="CN6:CV6" si="10">IF(CN7="",NA(),CN7)</f>
        <v>45.14</v>
      </c>
      <c r="CO6" s="21">
        <f t="shared" si="10"/>
        <v>43.78</v>
      </c>
      <c r="CP6" s="21">
        <f t="shared" si="10"/>
        <v>43.44</v>
      </c>
      <c r="CQ6" s="21">
        <f t="shared" si="10"/>
        <v>43.27</v>
      </c>
      <c r="CR6" s="21">
        <f t="shared" si="10"/>
        <v>50.14</v>
      </c>
      <c r="CS6" s="21">
        <f t="shared" si="10"/>
        <v>54.83</v>
      </c>
      <c r="CT6" s="21">
        <f t="shared" si="10"/>
        <v>66.53</v>
      </c>
      <c r="CU6" s="21">
        <f t="shared" si="10"/>
        <v>52.35</v>
      </c>
      <c r="CV6" s="21">
        <f t="shared" si="10"/>
        <v>46.25</v>
      </c>
      <c r="CW6" s="20" t="str">
        <f>IF(CW7="","",IF(CW7="-","【-】","【"&amp;SUBSTITUTE(TEXT(CW7,"#,##0.00"),"-","△")&amp;"】"))</f>
        <v>【49.87】</v>
      </c>
      <c r="CX6" s="21">
        <f>IF(CX7="",NA(),CX7)</f>
        <v>97.96</v>
      </c>
      <c r="CY6" s="21">
        <f t="shared" ref="CY6:DG6" si="11">IF(CY7="",NA(),CY7)</f>
        <v>98.14</v>
      </c>
      <c r="CZ6" s="21">
        <f t="shared" si="11"/>
        <v>98.67</v>
      </c>
      <c r="DA6" s="21">
        <f t="shared" si="11"/>
        <v>98.78</v>
      </c>
      <c r="DB6" s="21">
        <f t="shared" si="11"/>
        <v>99.23</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14729</v>
      </c>
      <c r="D7" s="23">
        <v>47</v>
      </c>
      <c r="E7" s="23">
        <v>17</v>
      </c>
      <c r="F7" s="23">
        <v>5</v>
      </c>
      <c r="G7" s="23">
        <v>0</v>
      </c>
      <c r="H7" s="23" t="s">
        <v>98</v>
      </c>
      <c r="I7" s="23" t="s">
        <v>99</v>
      </c>
      <c r="J7" s="23" t="s">
        <v>100</v>
      </c>
      <c r="K7" s="23" t="s">
        <v>101</v>
      </c>
      <c r="L7" s="23" t="s">
        <v>102</v>
      </c>
      <c r="M7" s="23" t="s">
        <v>103</v>
      </c>
      <c r="N7" s="24" t="s">
        <v>104</v>
      </c>
      <c r="O7" s="24" t="s">
        <v>105</v>
      </c>
      <c r="P7" s="24">
        <v>63.48</v>
      </c>
      <c r="Q7" s="24">
        <v>76.12</v>
      </c>
      <c r="R7" s="24">
        <v>3592</v>
      </c>
      <c r="S7" s="24">
        <v>1261</v>
      </c>
      <c r="T7" s="24">
        <v>767.04</v>
      </c>
      <c r="U7" s="24">
        <v>1.64</v>
      </c>
      <c r="V7" s="24">
        <v>784</v>
      </c>
      <c r="W7" s="24">
        <v>0.73</v>
      </c>
      <c r="X7" s="24">
        <v>1073.97</v>
      </c>
      <c r="Y7" s="24">
        <v>85.32</v>
      </c>
      <c r="Z7" s="24">
        <v>90</v>
      </c>
      <c r="AA7" s="24">
        <v>71.73</v>
      </c>
      <c r="AB7" s="24">
        <v>55.33</v>
      </c>
      <c r="AC7" s="24">
        <v>95.33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957.48</v>
      </c>
      <c r="BG7" s="24">
        <v>836.02</v>
      </c>
      <c r="BH7" s="24">
        <v>766.67</v>
      </c>
      <c r="BI7" s="24">
        <v>759.57</v>
      </c>
      <c r="BJ7" s="24">
        <v>682.89</v>
      </c>
      <c r="BK7" s="24">
        <v>826.83</v>
      </c>
      <c r="BL7" s="24">
        <v>867.83</v>
      </c>
      <c r="BM7" s="24">
        <v>791.76</v>
      </c>
      <c r="BN7" s="24">
        <v>900.82</v>
      </c>
      <c r="BO7" s="24">
        <v>839.21</v>
      </c>
      <c r="BP7" s="24">
        <v>785.1</v>
      </c>
      <c r="BQ7" s="24">
        <v>69.7</v>
      </c>
      <c r="BR7" s="24">
        <v>78.55</v>
      </c>
      <c r="BS7" s="24">
        <v>49.19</v>
      </c>
      <c r="BT7" s="24">
        <v>33.479999999999997</v>
      </c>
      <c r="BU7" s="24">
        <v>80.5</v>
      </c>
      <c r="BV7" s="24">
        <v>57.31</v>
      </c>
      <c r="BW7" s="24">
        <v>57.08</v>
      </c>
      <c r="BX7" s="24">
        <v>56.26</v>
      </c>
      <c r="BY7" s="24">
        <v>52.94</v>
      </c>
      <c r="BZ7" s="24">
        <v>52.05</v>
      </c>
      <c r="CA7" s="24">
        <v>56.93</v>
      </c>
      <c r="CB7" s="24">
        <v>288.79000000000002</v>
      </c>
      <c r="CC7" s="24">
        <v>257.64999999999998</v>
      </c>
      <c r="CD7" s="24">
        <v>419.22</v>
      </c>
      <c r="CE7" s="24">
        <v>620.19000000000005</v>
      </c>
      <c r="CF7" s="24">
        <v>241.27</v>
      </c>
      <c r="CG7" s="24">
        <v>273.52</v>
      </c>
      <c r="CH7" s="24">
        <v>274.99</v>
      </c>
      <c r="CI7" s="24">
        <v>282.08999999999997</v>
      </c>
      <c r="CJ7" s="24">
        <v>303.27999999999997</v>
      </c>
      <c r="CK7" s="24">
        <v>301.86</v>
      </c>
      <c r="CL7" s="24">
        <v>271.14999999999998</v>
      </c>
      <c r="CM7" s="24">
        <v>48.21</v>
      </c>
      <c r="CN7" s="24">
        <v>45.14</v>
      </c>
      <c r="CO7" s="24">
        <v>43.78</v>
      </c>
      <c r="CP7" s="24">
        <v>43.44</v>
      </c>
      <c r="CQ7" s="24">
        <v>43.27</v>
      </c>
      <c r="CR7" s="24">
        <v>50.14</v>
      </c>
      <c r="CS7" s="24">
        <v>54.83</v>
      </c>
      <c r="CT7" s="24">
        <v>66.53</v>
      </c>
      <c r="CU7" s="24">
        <v>52.35</v>
      </c>
      <c r="CV7" s="24">
        <v>46.25</v>
      </c>
      <c r="CW7" s="24">
        <v>49.87</v>
      </c>
      <c r="CX7" s="24">
        <v>97.96</v>
      </c>
      <c r="CY7" s="24">
        <v>98.14</v>
      </c>
      <c r="CZ7" s="24">
        <v>98.67</v>
      </c>
      <c r="DA7" s="24">
        <v>98.78</v>
      </c>
      <c r="DB7" s="24">
        <v>99.23</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塩地 勇斗</cp:lastModifiedBy>
  <cp:lastPrinted>2025-02-03T05:55:01Z</cp:lastPrinted>
  <dcterms:created xsi:type="dcterms:W3CDTF">2025-01-24T07:32:27Z</dcterms:created>
  <dcterms:modified xsi:type="dcterms:W3CDTF">2025-02-03T05:55:06Z</dcterms:modified>
  <cp:category/>
</cp:coreProperties>
</file>