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S:\水道・下水道係\11 支庁・保健所等報告書類・通知\05公営企業に係る経営比較分析表\【R80204〆切】公営企業に係る経営比較分析表（令和６年度決算）の分析等について\"/>
    </mc:Choice>
  </mc:AlternateContent>
  <xr:revisionPtr revIDLastSave="0" documentId="13_ncr:1_{458F336D-C663-441F-A5A7-EB9DA8AEAF72}" xr6:coauthVersionLast="47" xr6:coauthVersionMax="47" xr10:uidLastSave="{00000000-0000-0000-0000-000000000000}"/>
  <workbookProtection workbookAlgorithmName="SHA-512" workbookHashValue="nJTv8HjRp4S+pWuIuGtiGgVNAt8JRzLfu3Y8oIvJEX0Y4vffneIxuOBF+Zn4gQRI2edeB76ONZgy0FMejd2HGg==" workbookSaltValue="L2HINeaM2hoZyMc/bpZgNQ==" workbookSpinCount="100000" lockStructure="1"/>
  <bookViews>
    <workbookView xWindow="21465" yWindow="1725" windowWidth="15750" windowHeight="151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<sst xmlns="http://schemas.openxmlformats.org/spreadsheetml/2006/main" count="316" uniqueCount="113">
  <si>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</si>
  <si>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</si>
  <si>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</si>
  <si>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</si>
  <si>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</si>
  <si>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</si>
  <si>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</si>
  <si>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</si>
  <si>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</si>
  <si>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</si>
  <si>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</si>
  <si>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</si>
  <si>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</si>
  <si>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</si>
  <si>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</si>
  <si>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</si>
  <si>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</si>
  <si>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</si>
  <si>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</si>
  <si>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</si>
  <si>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</si>
  <si>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</si>
  <si>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</si>
  <si>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</si>
  <si>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</si>
  <si>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</si>
  <si>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</si>
  <si>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</si>
  <si>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</si>
  <si>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</si>
  <si>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</si>
  <si>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</si>
  <si>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</si>
  <si>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</si>
  <si>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</si>
  <si>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</si>
  <si>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</si>
  <si>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</si>
  <si>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</si>
  <si>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</si>
  <si>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</si>
  <si>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</si>
  <si>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</si>
  <si>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</si>
  <si>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</si>
  <si>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</si>
  <si>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</si>
  <si>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</si>
  <si>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</si>
  <si>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</si>
  <si>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</si>
  <si>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</si>
  <si>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</si>
  <si>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</si>
  <si>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</si>
  <si>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</si>
  <si>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</si>
  <si>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</si>
  <si>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</si>
  <si>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</si>
  <si>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</si>
  <si>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</si>
  <si>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</si>
  <si>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</si>
  <si>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</si>
  <si>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</si>
  <si>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</si>
  <si>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</si>
  <si>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</si>
  <si>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</si>
  <si>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</si>
  <si>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</si>
  <si>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</si>
  <si>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</si>
  <si>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</si>
  <si>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</si>
  <si>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</si>
  <si>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</si>
  <si>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</si>
  <si>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</si>
  <si>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</si>
  <si>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</si>
  <si>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</si>
  <si>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</si>
  <si>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</si>
  <si>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</si>
  <si>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</si>
  <si>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</si>
  <si>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</si>
  <si>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</si>
  <si>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</si>
  <si>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</si>
  <si>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</si>
  <si>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幌加内町</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</si>
  <si>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</si>
  <si>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</si>
  <si>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</si>
  <si>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</si>
  <si>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</si>
  <si>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</si>
  <si>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</si>
  <si>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</si>
  <si>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</si>
  <si>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</si>
  <si>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</si>
  <si>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</si>
  <si>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</si>
  <si>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</si>
  <si>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</si>
  <si>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</si>
  <si>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企業会計1年目ということもあり、老朽化状況をこの表で評価することは難しいが、今後この管路経年化率や減価償却率を参考としていきたい。</t>
    <rPh sb="0" eb="4">
      <t>キギョウカイケイ</t>
    </rPh>
    <rPh sb="5" eb="7">
      <t>ネンメ</t>
    </rPh>
    <rPh sb="16" eb="19">
      <t>ロウキュウカ</t>
    </rPh>
    <rPh sb="19" eb="21">
      <t>ジョウキョウ</t>
    </rPh>
    <rPh sb="24" eb="25">
      <t>ヒョウ</t>
    </rPh>
    <rPh sb="26" eb="28">
      <t>ヒョウカ</t>
    </rPh>
    <rPh sb="33" eb="34">
      <t>ムズカ</t>
    </rPh>
    <rPh sb="38" eb="40">
      <t>コンゴ</t>
    </rPh>
    <rPh sb="42" eb="48">
      <t>カンロケイネンカリツ</t>
    </rPh>
    <rPh sb="49" eb="53">
      <t>ゲンカショウキャク</t>
    </rPh>
    <rPh sb="53" eb="54">
      <t>リツ</t>
    </rPh>
    <rPh sb="55" eb="57">
      <t>サンコウヘイキンチカロウスイリョウヘドリョクヒツヨウライネンドロウスイチョウサヨテイ</t>
    </rPh>
    <phoneticPr fontId="4"/>
  </si>
  <si>
    <t>企業会計1年目ということもあり、この表のみで評価をすることは難しいが、単年度で見て判断できる部分もあるため、参考にしたい。</t>
    <rPh sb="0" eb="4">
      <t>キギョウカイケイ</t>
    </rPh>
    <rPh sb="5" eb="7">
      <t>ネンメ</t>
    </rPh>
    <rPh sb="18" eb="19">
      <t>ヒョウ</t>
    </rPh>
    <rPh sb="22" eb="24">
      <t>ヒョウカ</t>
    </rPh>
    <rPh sb="30" eb="31">
      <t>ムズカ</t>
    </rPh>
    <rPh sb="35" eb="38">
      <t>タンネンド</t>
    </rPh>
    <rPh sb="39" eb="40">
      <t>ミ</t>
    </rPh>
    <rPh sb="41" eb="43">
      <t>ハンダン</t>
    </rPh>
    <rPh sb="46" eb="48">
      <t>ブブン</t>
    </rPh>
    <rPh sb="54" eb="56">
      <t>サンコウヘイキンチカロウスイリョウヘドリョクヒツヨウライネンドロウスイチョウサヨテイ</t>
    </rPh>
    <phoneticPr fontId="4"/>
  </si>
  <si>
    <t>○経常収支に関して
１００％を超えているため「黒字」と言えるが、料金回収率を見ると３３％となっており、大半を料金以外（一般会計繰入金）に頼っているため、支出削減及び料金改定を考えていく必要がある。今年度経営戦略の改定を行っているので、その内容も参照したい。
○企業債残高について
④の企業債残高対給水収益比率を見ると全国平均及び類似団体平均を大きく下回っている。現在施設の更新等の計画はないため、今後もこの比率は改善傾向に向かう。
○有収率について
法非適用時の表と併せて見てみると有収率は年々減少傾向にあり、近年は料金減免事業を行っていて減少していることもあるが、大半の原因は漏水量の増加にある。この問題に対しては来年度漏水調査を委託し改善を図る。</t>
    <rPh sb="1" eb="5">
      <t>ケイジョウシュウシ</t>
    </rPh>
    <rPh sb="6" eb="7">
      <t>カン</t>
    </rPh>
    <rPh sb="15" eb="16">
      <t>コ</t>
    </rPh>
    <rPh sb="23" eb="25">
      <t>クロジ</t>
    </rPh>
    <rPh sb="27" eb="28">
      <t>イ</t>
    </rPh>
    <rPh sb="32" eb="37">
      <t>リョウキンカイシュウリツ</t>
    </rPh>
    <rPh sb="38" eb="39">
      <t>ミ</t>
    </rPh>
    <rPh sb="51" eb="53">
      <t>タイハン</t>
    </rPh>
    <rPh sb="54" eb="56">
      <t>リョウキン</t>
    </rPh>
    <rPh sb="56" eb="58">
      <t>イガイ</t>
    </rPh>
    <rPh sb="59" eb="63">
      <t>イッパンカイケイ</t>
    </rPh>
    <rPh sb="63" eb="66">
      <t>クリイレキン</t>
    </rPh>
    <rPh sb="68" eb="69">
      <t>タヨ</t>
    </rPh>
    <rPh sb="76" eb="78">
      <t>シシュツ</t>
    </rPh>
    <rPh sb="78" eb="80">
      <t>サクゲン</t>
    </rPh>
    <rPh sb="80" eb="81">
      <t>オヨ</t>
    </rPh>
    <rPh sb="82" eb="84">
      <t>リョウキン</t>
    </rPh>
    <rPh sb="84" eb="86">
      <t>カイテイ</t>
    </rPh>
    <rPh sb="87" eb="88">
      <t>カンガ</t>
    </rPh>
    <rPh sb="92" eb="94">
      <t>ヒツヨウ</t>
    </rPh>
    <rPh sb="98" eb="101">
      <t>コンネンド</t>
    </rPh>
    <rPh sb="101" eb="105">
      <t>ケイエイセンリャク</t>
    </rPh>
    <rPh sb="106" eb="108">
      <t>カイテイ</t>
    </rPh>
    <rPh sb="109" eb="110">
      <t>オコナ</t>
    </rPh>
    <rPh sb="119" eb="121">
      <t>ナイヨウ</t>
    </rPh>
    <rPh sb="122" eb="124">
      <t>サンショウ</t>
    </rPh>
    <rPh sb="131" eb="136">
      <t>キギョウサイザンダカ</t>
    </rPh>
    <rPh sb="143" eb="146">
      <t>キギョウサイ</t>
    </rPh>
    <rPh sb="146" eb="148">
      <t>ザンダカ</t>
    </rPh>
    <rPh sb="148" eb="149">
      <t>タイ</t>
    </rPh>
    <rPh sb="149" eb="155">
      <t>キュウスイシュウエキヒリツ</t>
    </rPh>
    <rPh sb="156" eb="157">
      <t>ミ</t>
    </rPh>
    <rPh sb="159" eb="163">
      <t>ゼンコクヘイキン</t>
    </rPh>
    <rPh sb="163" eb="164">
      <t>オヨ</t>
    </rPh>
    <rPh sb="165" eb="169">
      <t>ルイジダンタイ</t>
    </rPh>
    <rPh sb="169" eb="171">
      <t>ヘイキン</t>
    </rPh>
    <rPh sb="172" eb="173">
      <t>オオ</t>
    </rPh>
    <rPh sb="175" eb="177">
      <t>シタマワ</t>
    </rPh>
    <rPh sb="182" eb="184">
      <t>ゲンザイ</t>
    </rPh>
    <rPh sb="184" eb="186">
      <t>シセツ</t>
    </rPh>
    <rPh sb="187" eb="190">
      <t>コウシントウ</t>
    </rPh>
    <rPh sb="191" eb="193">
      <t>ケイカク</t>
    </rPh>
    <rPh sb="199" eb="201">
      <t>コンゴ</t>
    </rPh>
    <rPh sb="204" eb="206">
      <t>ヒリツ</t>
    </rPh>
    <rPh sb="207" eb="211">
      <t>カイゼンケイコウ</t>
    </rPh>
    <rPh sb="212" eb="213">
      <t>ム</t>
    </rPh>
    <rPh sb="219" eb="222">
      <t>ユウシュウリツ</t>
    </rPh>
    <rPh sb="227" eb="231">
      <t>ホウヒテキヨウ</t>
    </rPh>
    <rPh sb="231" eb="232">
      <t>ジ</t>
    </rPh>
    <rPh sb="233" eb="234">
      <t>ヒョウ</t>
    </rPh>
    <rPh sb="235" eb="236">
      <t>アワ</t>
    </rPh>
    <rPh sb="238" eb="239">
      <t>ミ</t>
    </rPh>
    <rPh sb="257" eb="259">
      <t>キンネン</t>
    </rPh>
    <rPh sb="260" eb="264">
      <t>リョウキンゲンメン</t>
    </rPh>
    <rPh sb="264" eb="266">
      <t>ジギョウ</t>
    </rPh>
    <rPh sb="267" eb="268">
      <t>オコナ</t>
    </rPh>
    <rPh sb="272" eb="274">
      <t>ゲンショウ</t>
    </rPh>
    <rPh sb="285" eb="287">
      <t>タイハン</t>
    </rPh>
    <rPh sb="288" eb="290">
      <t>ゲンイン</t>
    </rPh>
    <rPh sb="291" eb="294">
      <t>ロウスイリョウ</t>
    </rPh>
    <rPh sb="295" eb="297">
      <t>ゾウカ</t>
    </rPh>
    <rPh sb="303" eb="305">
      <t>モンダイ</t>
    </rPh>
    <rPh sb="306" eb="307">
      <t>タイ</t>
    </rPh>
    <rPh sb="310" eb="313">
      <t>ライネンド</t>
    </rPh>
    <rPh sb="313" eb="317">
      <t>ロウスイチョウサ</t>
    </rPh>
    <rPh sb="318" eb="320">
      <t>イタク</t>
    </rPh>
    <rPh sb="321" eb="323">
      <t>カイゼン</t>
    </rPh>
    <rPh sb="324" eb="325">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</si>
</sst>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BF3-444F-B427-FAEEEB22011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6BF3-444F-B427-FAEEEB22011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65.84</c:v>
                </c:pt>
              </c:numCache>
            </c:numRef>
          </c:val>
          <c:extLst>
            <c:ext xmlns:c16="http://schemas.microsoft.com/office/drawing/2014/chart" uri="{C3380CC4-5D6E-409C-BE32-E72D297353CC}">
              <c16:uniqueId val="{00000000-753C-4846-A548-1FC2BB23551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29.19</c:v>
                </c:pt>
              </c:numCache>
            </c:numRef>
          </c:val>
          <c:smooth val="0"/>
          <c:extLst>
            <c:ext xmlns:c16="http://schemas.microsoft.com/office/drawing/2014/chart" uri="{C3380CC4-5D6E-409C-BE32-E72D297353CC}">
              <c16:uniqueId val="{00000001-753C-4846-A548-1FC2BB23551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63.24</c:v>
                </c:pt>
              </c:numCache>
            </c:numRef>
          </c:val>
          <c:extLst>
            <c:ext xmlns:c16="http://schemas.microsoft.com/office/drawing/2014/chart" uri="{C3380CC4-5D6E-409C-BE32-E72D297353CC}">
              <c16:uniqueId val="{00000000-47D2-40DF-AFC0-94F36AEBC97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66.040000000000006</c:v>
                </c:pt>
              </c:numCache>
            </c:numRef>
          </c:val>
          <c:smooth val="0"/>
          <c:extLst>
            <c:ext xmlns:c16="http://schemas.microsoft.com/office/drawing/2014/chart" uri="{C3380CC4-5D6E-409C-BE32-E72D297353CC}">
              <c16:uniqueId val="{00000001-47D2-40DF-AFC0-94F36AEBC97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124.16</c:v>
                </c:pt>
              </c:numCache>
            </c:numRef>
          </c:val>
          <c:extLst>
            <c:ext xmlns:c16="http://schemas.microsoft.com/office/drawing/2014/chart" uri="{C3380CC4-5D6E-409C-BE32-E72D297353CC}">
              <c16:uniqueId val="{00000000-72AC-44BC-A5D0-56899312AB8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102.26</c:v>
                </c:pt>
              </c:numCache>
            </c:numRef>
          </c:val>
          <c:smooth val="0"/>
          <c:extLst>
            <c:ext xmlns:c16="http://schemas.microsoft.com/office/drawing/2014/chart" uri="{C3380CC4-5D6E-409C-BE32-E72D297353CC}">
              <c16:uniqueId val="{00000001-72AC-44BC-A5D0-56899312AB8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4.9000000000000004</c:v>
                </c:pt>
              </c:numCache>
            </c:numRef>
          </c:val>
          <c:extLst>
            <c:ext xmlns:c16="http://schemas.microsoft.com/office/drawing/2014/chart" uri="{C3380CC4-5D6E-409C-BE32-E72D297353CC}">
              <c16:uniqueId val="{00000000-D70D-4853-8ACF-BD704CA78DF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28.04</c:v>
                </c:pt>
              </c:numCache>
            </c:numRef>
          </c:val>
          <c:smooth val="0"/>
          <c:extLst>
            <c:ext xmlns:c16="http://schemas.microsoft.com/office/drawing/2014/chart" uri="{C3380CC4-5D6E-409C-BE32-E72D297353CC}">
              <c16:uniqueId val="{00000001-D70D-4853-8ACF-BD704CA78DF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1</c:v>
                </c:pt>
              </c:numCache>
            </c:numRef>
          </c:val>
          <c:extLst>
            <c:ext xmlns:c16="http://schemas.microsoft.com/office/drawing/2014/chart" uri="{C3380CC4-5D6E-409C-BE32-E72D297353CC}">
              <c16:uniqueId val="{00000000-1DA1-44CB-B3A6-D728CDDB4CF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11.15</c:v>
                </c:pt>
              </c:numCache>
            </c:numRef>
          </c:val>
          <c:smooth val="0"/>
          <c:extLst>
            <c:ext xmlns:c16="http://schemas.microsoft.com/office/drawing/2014/chart" uri="{C3380CC4-5D6E-409C-BE32-E72D297353CC}">
              <c16:uniqueId val="{00000001-1DA1-44CB-B3A6-D728CDDB4CF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950-4B0E-9141-1AA2330BE79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82.37</c:v>
                </c:pt>
              </c:numCache>
            </c:numRef>
          </c:val>
          <c:smooth val="0"/>
          <c:extLst>
            <c:ext xmlns:c16="http://schemas.microsoft.com/office/drawing/2014/chart" uri="{C3380CC4-5D6E-409C-BE32-E72D297353CC}">
              <c16:uniqueId val="{00000001-2950-4B0E-9141-1AA2330BE79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47.39</c:v>
                </c:pt>
              </c:numCache>
            </c:numRef>
          </c:val>
          <c:extLst>
            <c:ext xmlns:c16="http://schemas.microsoft.com/office/drawing/2014/chart" uri="{C3380CC4-5D6E-409C-BE32-E72D297353CC}">
              <c16:uniqueId val="{00000000-CC74-460A-9908-5FAE5F1F38A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101.6</c:v>
                </c:pt>
              </c:numCache>
            </c:numRef>
          </c:val>
          <c:smooth val="0"/>
          <c:extLst>
            <c:ext xmlns:c16="http://schemas.microsoft.com/office/drawing/2014/chart" uri="{C3380CC4-5D6E-409C-BE32-E72D297353CC}">
              <c16:uniqueId val="{00000001-CC74-460A-9908-5FAE5F1F38A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763.35</c:v>
                </c:pt>
              </c:numCache>
            </c:numRef>
          </c:val>
          <c:extLst>
            <c:ext xmlns:c16="http://schemas.microsoft.com/office/drawing/2014/chart" uri="{C3380CC4-5D6E-409C-BE32-E72D297353CC}">
              <c16:uniqueId val="{00000000-2C77-4C94-8184-754A4A7428E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1398.03</c:v>
                </c:pt>
              </c:numCache>
            </c:numRef>
          </c:val>
          <c:smooth val="0"/>
          <c:extLst>
            <c:ext xmlns:c16="http://schemas.microsoft.com/office/drawing/2014/chart" uri="{C3380CC4-5D6E-409C-BE32-E72D297353CC}">
              <c16:uniqueId val="{00000001-2C77-4C94-8184-754A4A7428E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33.19</c:v>
                </c:pt>
              </c:numCache>
            </c:numRef>
          </c:val>
          <c:extLst>
            <c:ext xmlns:c16="http://schemas.microsoft.com/office/drawing/2014/chart" uri="{C3380CC4-5D6E-409C-BE32-E72D297353CC}">
              <c16:uniqueId val="{00000000-7161-4F22-BEB3-9451D13FFF0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39.15</c:v>
                </c:pt>
              </c:numCache>
            </c:numRef>
          </c:val>
          <c:smooth val="0"/>
          <c:extLst>
            <c:ext xmlns:c16="http://schemas.microsoft.com/office/drawing/2014/chart" uri="{C3380CC4-5D6E-409C-BE32-E72D297353CC}">
              <c16:uniqueId val="{00000001-7161-4F22-BEB3-9451D13FFF0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407.05</c:v>
                </c:pt>
              </c:numCache>
            </c:numRef>
          </c:val>
          <c:extLst>
            <c:ext xmlns:c16="http://schemas.microsoft.com/office/drawing/2014/chart" uri="{C3380CC4-5D6E-409C-BE32-E72D297353CC}">
              <c16:uniqueId val="{00000000-5D69-4867-8379-3E7560D869E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392.81</c:v>
                </c:pt>
              </c:numCache>
            </c:numRef>
          </c:val>
          <c:smooth val="0"/>
          <c:extLst>
            <c:ext xmlns:c16="http://schemas.microsoft.com/office/drawing/2014/chart" uri="{C3380CC4-5D6E-409C-BE32-E72D297353CC}">
              <c16:uniqueId val="{00000001-5D69-4867-8379-3E7560D869E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I1" zoomScale="80" zoomScaleNormal="8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北海道　幌加内町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簡易水道事業</v>
      </c>
      <c r="Q8" s="74"/>
      <c r="R8" s="74"/>
      <c r="S8" s="74"/>
      <c r="T8" s="74"/>
      <c r="U8" s="74"/>
      <c r="V8" s="74"/>
      <c r="W8" s="74" t="str">
        <f>データ!$L$6</f>
        <v>C4</v>
      </c>
      <c r="X8" s="74"/>
      <c r="Y8" s="74"/>
      <c r="Z8" s="74"/>
      <c r="AA8" s="74"/>
      <c r="AB8" s="74"/>
      <c r="AC8" s="74"/>
      <c r="AD8" s="74" t="str">
        <f>データ!$M$6</f>
        <v>非設置</v>
      </c>
      <c r="AE8" s="74"/>
      <c r="AF8" s="74"/>
      <c r="AG8" s="74"/>
      <c r="AH8" s="74"/>
      <c r="AI8" s="74"/>
      <c r="AJ8" s="74"/>
      <c r="AK8" s="2"/>
      <c r="AL8" s="65">
        <f>データ!$R$6</f>
        <v>1222</v>
      </c>
      <c r="AM8" s="65"/>
      <c r="AN8" s="65"/>
      <c r="AO8" s="65"/>
      <c r="AP8" s="65"/>
      <c r="AQ8" s="65"/>
      <c r="AR8" s="65"/>
      <c r="AS8" s="65"/>
      <c r="AT8" s="36">
        <f>データ!$S$6</f>
        <v>767.04</v>
      </c>
      <c r="AU8" s="37"/>
      <c r="AV8" s="37"/>
      <c r="AW8" s="37"/>
      <c r="AX8" s="37"/>
      <c r="AY8" s="37"/>
      <c r="AZ8" s="37"/>
      <c r="BA8" s="37"/>
      <c r="BB8" s="54">
        <f>データ!$T$6</f>
        <v>1.59</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83.78</v>
      </c>
      <c r="J10" s="37"/>
      <c r="K10" s="37"/>
      <c r="L10" s="37"/>
      <c r="M10" s="37"/>
      <c r="N10" s="37"/>
      <c r="O10" s="64"/>
      <c r="P10" s="54">
        <f>データ!$P$6</f>
        <v>94.18</v>
      </c>
      <c r="Q10" s="54"/>
      <c r="R10" s="54"/>
      <c r="S10" s="54"/>
      <c r="T10" s="54"/>
      <c r="U10" s="54"/>
      <c r="V10" s="54"/>
      <c r="W10" s="65">
        <f>データ!$Q$6</f>
        <v>2991</v>
      </c>
      <c r="X10" s="65"/>
      <c r="Y10" s="65"/>
      <c r="Z10" s="65"/>
      <c r="AA10" s="65"/>
      <c r="AB10" s="65"/>
      <c r="AC10" s="65"/>
      <c r="AD10" s="2"/>
      <c r="AE10" s="2"/>
      <c r="AF10" s="2"/>
      <c r="AG10" s="2"/>
      <c r="AH10" s="2"/>
      <c r="AI10" s="2"/>
      <c r="AJ10" s="2"/>
      <c r="AK10" s="2"/>
      <c r="AL10" s="65">
        <f>データ!$U$6</f>
        <v>1117</v>
      </c>
      <c r="AM10" s="65"/>
      <c r="AN10" s="65"/>
      <c r="AO10" s="65"/>
      <c r="AP10" s="65"/>
      <c r="AQ10" s="65"/>
      <c r="AR10" s="65"/>
      <c r="AS10" s="65"/>
      <c r="AT10" s="36">
        <f>データ!$V$6</f>
        <v>71.12</v>
      </c>
      <c r="AU10" s="37"/>
      <c r="AV10" s="37"/>
      <c r="AW10" s="37"/>
      <c r="AX10" s="37"/>
      <c r="AY10" s="37"/>
      <c r="AZ10" s="37"/>
      <c r="BA10" s="37"/>
      <c r="BB10" s="54">
        <f>データ!$W$6</f>
        <v>15.71</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NxU4aEnwkKrdzdi38EQAiw7+dT34VMJ7v6nHK+2UdbRTIREsdjIHYZXVHdhvFA2xGyScd1LgwOkUUTE2p2Ha6A==" saltValue="EL/Kjen2ULed59iCOip0e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14729</v>
      </c>
      <c r="D6" s="20">
        <f t="shared" si="3"/>
        <v>46</v>
      </c>
      <c r="E6" s="20">
        <f t="shared" si="3"/>
        <v>1</v>
      </c>
      <c r="F6" s="20">
        <f t="shared" si="3"/>
        <v>0</v>
      </c>
      <c r="G6" s="20">
        <f t="shared" si="3"/>
        <v>5</v>
      </c>
      <c r="H6" s="20" t="str">
        <f t="shared" si="3"/>
        <v>北海道　幌加内町</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83.78</v>
      </c>
      <c r="P6" s="21">
        <f t="shared" si="3"/>
        <v>94.18</v>
      </c>
      <c r="Q6" s="21">
        <f t="shared" si="3"/>
        <v>2991</v>
      </c>
      <c r="R6" s="21">
        <f t="shared" si="3"/>
        <v>1222</v>
      </c>
      <c r="S6" s="21">
        <f t="shared" si="3"/>
        <v>767.04</v>
      </c>
      <c r="T6" s="21">
        <f t="shared" si="3"/>
        <v>1.59</v>
      </c>
      <c r="U6" s="21">
        <f t="shared" si="3"/>
        <v>1117</v>
      </c>
      <c r="V6" s="21">
        <f t="shared" si="3"/>
        <v>71.12</v>
      </c>
      <c r="W6" s="21">
        <f t="shared" si="3"/>
        <v>15.71</v>
      </c>
      <c r="X6" s="22" t="str">
        <f>IF(X7="",NA(),X7)</f>
        <v>-</v>
      </c>
      <c r="Y6" s="22" t="str">
        <f t="shared" ref="Y6:AG6" si="4">IF(Y7="",NA(),Y7)</f>
        <v>-</v>
      </c>
      <c r="Z6" s="22" t="str">
        <f t="shared" si="4"/>
        <v>-</v>
      </c>
      <c r="AA6" s="22" t="str">
        <f t="shared" si="4"/>
        <v>-</v>
      </c>
      <c r="AB6" s="22">
        <f t="shared" si="4"/>
        <v>124.16</v>
      </c>
      <c r="AC6" s="22" t="str">
        <f t="shared" si="4"/>
        <v>-</v>
      </c>
      <c r="AD6" s="22" t="str">
        <f t="shared" si="4"/>
        <v>-</v>
      </c>
      <c r="AE6" s="22" t="str">
        <f t="shared" si="4"/>
        <v>-</v>
      </c>
      <c r="AF6" s="22" t="str">
        <f t="shared" si="4"/>
        <v>-</v>
      </c>
      <c r="AG6" s="22">
        <f t="shared" si="4"/>
        <v>102.26</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82.37</v>
      </c>
      <c r="AS6" s="21" t="str">
        <f>IF(AS7="","",IF(AS7="-","【-】","【"&amp;SUBSTITUTE(TEXT(AS7,"#,##0.00"),"-","△")&amp;"】"))</f>
        <v>【26.96】</v>
      </c>
      <c r="AT6" s="22" t="str">
        <f>IF(AT7="",NA(),AT7)</f>
        <v>-</v>
      </c>
      <c r="AU6" s="22" t="str">
        <f t="shared" ref="AU6:BC6" si="6">IF(AU7="",NA(),AU7)</f>
        <v>-</v>
      </c>
      <c r="AV6" s="22" t="str">
        <f t="shared" si="6"/>
        <v>-</v>
      </c>
      <c r="AW6" s="22" t="str">
        <f t="shared" si="6"/>
        <v>-</v>
      </c>
      <c r="AX6" s="22">
        <f t="shared" si="6"/>
        <v>47.39</v>
      </c>
      <c r="AY6" s="22" t="str">
        <f t="shared" si="6"/>
        <v>-</v>
      </c>
      <c r="AZ6" s="22" t="str">
        <f t="shared" si="6"/>
        <v>-</v>
      </c>
      <c r="BA6" s="22" t="str">
        <f t="shared" si="6"/>
        <v>-</v>
      </c>
      <c r="BB6" s="22" t="str">
        <f t="shared" si="6"/>
        <v>-</v>
      </c>
      <c r="BC6" s="22">
        <f t="shared" si="6"/>
        <v>101.6</v>
      </c>
      <c r="BD6" s="21" t="str">
        <f>IF(BD7="","",IF(BD7="-","【-】","【"&amp;SUBSTITUTE(TEXT(BD7,"#,##0.00"),"-","△")&amp;"】"))</f>
        <v>【142.39】</v>
      </c>
      <c r="BE6" s="22" t="str">
        <f>IF(BE7="",NA(),BE7)</f>
        <v>-</v>
      </c>
      <c r="BF6" s="22" t="str">
        <f t="shared" ref="BF6:BN6" si="7">IF(BF7="",NA(),BF7)</f>
        <v>-</v>
      </c>
      <c r="BG6" s="22" t="str">
        <f t="shared" si="7"/>
        <v>-</v>
      </c>
      <c r="BH6" s="22" t="str">
        <f t="shared" si="7"/>
        <v>-</v>
      </c>
      <c r="BI6" s="22">
        <f t="shared" si="7"/>
        <v>763.35</v>
      </c>
      <c r="BJ6" s="22" t="str">
        <f t="shared" si="7"/>
        <v>-</v>
      </c>
      <c r="BK6" s="22" t="str">
        <f t="shared" si="7"/>
        <v>-</v>
      </c>
      <c r="BL6" s="22" t="str">
        <f t="shared" si="7"/>
        <v>-</v>
      </c>
      <c r="BM6" s="22" t="str">
        <f t="shared" si="7"/>
        <v>-</v>
      </c>
      <c r="BN6" s="22">
        <f t="shared" si="7"/>
        <v>1398.03</v>
      </c>
      <c r="BO6" s="21" t="str">
        <f>IF(BO7="","",IF(BO7="-","【-】","【"&amp;SUBSTITUTE(TEXT(BO7,"#,##0.00"),"-","△")&amp;"】"))</f>
        <v>【1,043.36】</v>
      </c>
      <c r="BP6" s="22" t="str">
        <f>IF(BP7="",NA(),BP7)</f>
        <v>-</v>
      </c>
      <c r="BQ6" s="22" t="str">
        <f t="shared" ref="BQ6:BY6" si="8">IF(BQ7="",NA(),BQ7)</f>
        <v>-</v>
      </c>
      <c r="BR6" s="22" t="str">
        <f t="shared" si="8"/>
        <v>-</v>
      </c>
      <c r="BS6" s="22" t="str">
        <f t="shared" si="8"/>
        <v>-</v>
      </c>
      <c r="BT6" s="22">
        <f t="shared" si="8"/>
        <v>33.19</v>
      </c>
      <c r="BU6" s="22" t="str">
        <f t="shared" si="8"/>
        <v>-</v>
      </c>
      <c r="BV6" s="22" t="str">
        <f t="shared" si="8"/>
        <v>-</v>
      </c>
      <c r="BW6" s="22" t="str">
        <f t="shared" si="8"/>
        <v>-</v>
      </c>
      <c r="BX6" s="22" t="str">
        <f t="shared" si="8"/>
        <v>-</v>
      </c>
      <c r="BY6" s="22">
        <f t="shared" si="8"/>
        <v>39.15</v>
      </c>
      <c r="BZ6" s="21" t="str">
        <f>IF(BZ7="","",IF(BZ7="-","【-】","【"&amp;SUBSTITUTE(TEXT(BZ7,"#,##0.00"),"-","△")&amp;"】"))</f>
        <v>【56.19】</v>
      </c>
      <c r="CA6" s="22" t="str">
        <f>IF(CA7="",NA(),CA7)</f>
        <v>-</v>
      </c>
      <c r="CB6" s="22" t="str">
        <f t="shared" ref="CB6:CJ6" si="9">IF(CB7="",NA(),CB7)</f>
        <v>-</v>
      </c>
      <c r="CC6" s="22" t="str">
        <f t="shared" si="9"/>
        <v>-</v>
      </c>
      <c r="CD6" s="22" t="str">
        <f t="shared" si="9"/>
        <v>-</v>
      </c>
      <c r="CE6" s="22">
        <f t="shared" si="9"/>
        <v>407.05</v>
      </c>
      <c r="CF6" s="22" t="str">
        <f t="shared" si="9"/>
        <v>-</v>
      </c>
      <c r="CG6" s="22" t="str">
        <f t="shared" si="9"/>
        <v>-</v>
      </c>
      <c r="CH6" s="22" t="str">
        <f t="shared" si="9"/>
        <v>-</v>
      </c>
      <c r="CI6" s="22" t="str">
        <f t="shared" si="9"/>
        <v>-</v>
      </c>
      <c r="CJ6" s="22">
        <f t="shared" si="9"/>
        <v>392.81</v>
      </c>
      <c r="CK6" s="21" t="str">
        <f>IF(CK7="","",IF(CK7="-","【-】","【"&amp;SUBSTITUTE(TEXT(CK7,"#,##0.00"),"-","△")&amp;"】"))</f>
        <v>【285.60】</v>
      </c>
      <c r="CL6" s="22" t="str">
        <f>IF(CL7="",NA(),CL7)</f>
        <v>-</v>
      </c>
      <c r="CM6" s="22" t="str">
        <f t="shared" ref="CM6:CU6" si="10">IF(CM7="",NA(),CM7)</f>
        <v>-</v>
      </c>
      <c r="CN6" s="22" t="str">
        <f t="shared" si="10"/>
        <v>-</v>
      </c>
      <c r="CO6" s="22" t="str">
        <f t="shared" si="10"/>
        <v>-</v>
      </c>
      <c r="CP6" s="22">
        <f t="shared" si="10"/>
        <v>65.84</v>
      </c>
      <c r="CQ6" s="22" t="str">
        <f t="shared" si="10"/>
        <v>-</v>
      </c>
      <c r="CR6" s="22" t="str">
        <f t="shared" si="10"/>
        <v>-</v>
      </c>
      <c r="CS6" s="22" t="str">
        <f t="shared" si="10"/>
        <v>-</v>
      </c>
      <c r="CT6" s="22" t="str">
        <f t="shared" si="10"/>
        <v>-</v>
      </c>
      <c r="CU6" s="22">
        <f t="shared" si="10"/>
        <v>29.19</v>
      </c>
      <c r="CV6" s="21" t="str">
        <f>IF(CV7="","",IF(CV7="-","【-】","【"&amp;SUBSTITUTE(TEXT(CV7,"#,##0.00"),"-","△")&amp;"】"))</f>
        <v>【48.33】</v>
      </c>
      <c r="CW6" s="22" t="str">
        <f>IF(CW7="",NA(),CW7)</f>
        <v>-</v>
      </c>
      <c r="CX6" s="22" t="str">
        <f t="shared" ref="CX6:DF6" si="11">IF(CX7="",NA(),CX7)</f>
        <v>-</v>
      </c>
      <c r="CY6" s="22" t="str">
        <f t="shared" si="11"/>
        <v>-</v>
      </c>
      <c r="CZ6" s="22" t="str">
        <f t="shared" si="11"/>
        <v>-</v>
      </c>
      <c r="DA6" s="22">
        <f t="shared" si="11"/>
        <v>63.24</v>
      </c>
      <c r="DB6" s="22" t="str">
        <f t="shared" si="11"/>
        <v>-</v>
      </c>
      <c r="DC6" s="22" t="str">
        <f t="shared" si="11"/>
        <v>-</v>
      </c>
      <c r="DD6" s="22" t="str">
        <f t="shared" si="11"/>
        <v>-</v>
      </c>
      <c r="DE6" s="22" t="str">
        <f t="shared" si="11"/>
        <v>-</v>
      </c>
      <c r="DF6" s="22">
        <f t="shared" si="11"/>
        <v>66.040000000000006</v>
      </c>
      <c r="DG6" s="21" t="str">
        <f>IF(DG7="","",IF(DG7="-","【-】","【"&amp;SUBSTITUTE(TEXT(DG7,"#,##0.00"),"-","△")&amp;"】"))</f>
        <v>【70.34】</v>
      </c>
      <c r="DH6" s="22" t="str">
        <f>IF(DH7="",NA(),DH7)</f>
        <v>-</v>
      </c>
      <c r="DI6" s="22" t="str">
        <f t="shared" ref="DI6:DQ6" si="12">IF(DI7="",NA(),DI7)</f>
        <v>-</v>
      </c>
      <c r="DJ6" s="22" t="str">
        <f t="shared" si="12"/>
        <v>-</v>
      </c>
      <c r="DK6" s="22" t="str">
        <f t="shared" si="12"/>
        <v>-</v>
      </c>
      <c r="DL6" s="22">
        <f t="shared" si="12"/>
        <v>4.9000000000000004</v>
      </c>
      <c r="DM6" s="22" t="str">
        <f t="shared" si="12"/>
        <v>-</v>
      </c>
      <c r="DN6" s="22" t="str">
        <f t="shared" si="12"/>
        <v>-</v>
      </c>
      <c r="DO6" s="22" t="str">
        <f t="shared" si="12"/>
        <v>-</v>
      </c>
      <c r="DP6" s="22" t="str">
        <f t="shared" si="12"/>
        <v>-</v>
      </c>
      <c r="DQ6" s="22">
        <f t="shared" si="12"/>
        <v>28.04</v>
      </c>
      <c r="DR6" s="21" t="str">
        <f>IF(DR7="","",IF(DR7="-","【-】","【"&amp;SUBSTITUTE(TEXT(DR7,"#,##0.00"),"-","△")&amp;"】"))</f>
        <v>【35.50】</v>
      </c>
      <c r="DS6" s="22" t="str">
        <f>IF(DS7="",NA(),DS7)</f>
        <v>-</v>
      </c>
      <c r="DT6" s="22" t="str">
        <f t="shared" ref="DT6:EB6" si="13">IF(DT7="",NA(),DT7)</f>
        <v>-</v>
      </c>
      <c r="DU6" s="22" t="str">
        <f t="shared" si="13"/>
        <v>-</v>
      </c>
      <c r="DV6" s="22" t="str">
        <f t="shared" si="13"/>
        <v>-</v>
      </c>
      <c r="DW6" s="22">
        <f t="shared" si="13"/>
        <v>1</v>
      </c>
      <c r="DX6" s="22" t="str">
        <f t="shared" si="13"/>
        <v>-</v>
      </c>
      <c r="DY6" s="22" t="str">
        <f t="shared" si="13"/>
        <v>-</v>
      </c>
      <c r="DZ6" s="22" t="str">
        <f t="shared" si="13"/>
        <v>-</v>
      </c>
      <c r="EA6" s="22" t="str">
        <f t="shared" si="13"/>
        <v>-</v>
      </c>
      <c r="EB6" s="22">
        <f t="shared" si="13"/>
        <v>11.15</v>
      </c>
      <c r="EC6" s="21" t="str">
        <f>IF(EC7="","",IF(EC7="-","【-】","【"&amp;SUBSTITUTE(TEXT(EC7,"#,##0.00"),"-","△")&amp;"】"))</f>
        <v>【16.16】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0.25</v>
      </c>
      <c r="EN6" s="21" t="str">
        <f>IF(EN7="","",IF(EN7="-","【-】","【"&amp;SUBSTITUTE(TEXT(EN7,"#,##0.00"),"-","△")&amp;"】"))</f>
        <v>【0.28】</v>
      </c>
    </row>
    <row r="7" spans="1:144" s="23" customFormat="1" x14ac:dyDescent="0.15">
      <c r="A7" s="15"/>
      <c r="B7" s="24">
        <v>2024</v>
      </c>
      <c r="C7" s="24">
        <v>14729</v>
      </c>
      <c r="D7" s="24">
        <v>46</v>
      </c>
      <c r="E7" s="24">
        <v>1</v>
      </c>
      <c r="F7" s="24">
        <v>0</v>
      </c>
      <c r="G7" s="24">
        <v>5</v>
      </c>
      <c r="H7" s="24" t="s">
        <v>93</v>
      </c>
      <c r="I7" s="24" t="s">
        <v>94</v>
      </c>
      <c r="J7" s="24" t="s">
        <v>95</v>
      </c>
      <c r="K7" s="24" t="s">
        <v>96</v>
      </c>
      <c r="L7" s="24" t="s">
        <v>97</v>
      </c>
      <c r="M7" s="24" t="s">
        <v>98</v>
      </c>
      <c r="N7" s="25" t="s">
        <v>99</v>
      </c>
      <c r="O7" s="25">
        <v>83.78</v>
      </c>
      <c r="P7" s="25">
        <v>94.18</v>
      </c>
      <c r="Q7" s="25">
        <v>2991</v>
      </c>
      <c r="R7" s="25">
        <v>1222</v>
      </c>
      <c r="S7" s="25">
        <v>767.04</v>
      </c>
      <c r="T7" s="25">
        <v>1.59</v>
      </c>
      <c r="U7" s="25">
        <v>1117</v>
      </c>
      <c r="V7" s="25">
        <v>71.12</v>
      </c>
      <c r="W7" s="25">
        <v>15.71</v>
      </c>
      <c r="X7" s="25" t="s">
        <v>99</v>
      </c>
      <c r="Y7" s="25" t="s">
        <v>99</v>
      </c>
      <c r="Z7" s="25" t="s">
        <v>99</v>
      </c>
      <c r="AA7" s="25" t="s">
        <v>99</v>
      </c>
      <c r="AB7" s="25">
        <v>124.16</v>
      </c>
      <c r="AC7" s="25" t="s">
        <v>99</v>
      </c>
      <c r="AD7" s="25" t="s">
        <v>99</v>
      </c>
      <c r="AE7" s="25" t="s">
        <v>99</v>
      </c>
      <c r="AF7" s="25" t="s">
        <v>99</v>
      </c>
      <c r="AG7" s="25">
        <v>102.26</v>
      </c>
      <c r="AH7" s="25">
        <v>102.02</v>
      </c>
      <c r="AI7" s="25" t="s">
        <v>99</v>
      </c>
      <c r="AJ7" s="25" t="s">
        <v>99</v>
      </c>
      <c r="AK7" s="25" t="s">
        <v>99</v>
      </c>
      <c r="AL7" s="25" t="s">
        <v>99</v>
      </c>
      <c r="AM7" s="25">
        <v>0</v>
      </c>
      <c r="AN7" s="25" t="s">
        <v>99</v>
      </c>
      <c r="AO7" s="25" t="s">
        <v>99</v>
      </c>
      <c r="AP7" s="25" t="s">
        <v>99</v>
      </c>
      <c r="AQ7" s="25" t="s">
        <v>99</v>
      </c>
      <c r="AR7" s="25">
        <v>82.37</v>
      </c>
      <c r="AS7" s="25">
        <v>26.96</v>
      </c>
      <c r="AT7" s="25" t="s">
        <v>99</v>
      </c>
      <c r="AU7" s="25" t="s">
        <v>99</v>
      </c>
      <c r="AV7" s="25" t="s">
        <v>99</v>
      </c>
      <c r="AW7" s="25" t="s">
        <v>99</v>
      </c>
      <c r="AX7" s="25">
        <v>47.39</v>
      </c>
      <c r="AY7" s="25" t="s">
        <v>99</v>
      </c>
      <c r="AZ7" s="25" t="s">
        <v>99</v>
      </c>
      <c r="BA7" s="25" t="s">
        <v>99</v>
      </c>
      <c r="BB7" s="25" t="s">
        <v>99</v>
      </c>
      <c r="BC7" s="25">
        <v>101.6</v>
      </c>
      <c r="BD7" s="25">
        <v>142.38999999999999</v>
      </c>
      <c r="BE7" s="25" t="s">
        <v>99</v>
      </c>
      <c r="BF7" s="25" t="s">
        <v>99</v>
      </c>
      <c r="BG7" s="25" t="s">
        <v>99</v>
      </c>
      <c r="BH7" s="25" t="s">
        <v>99</v>
      </c>
      <c r="BI7" s="25">
        <v>763.35</v>
      </c>
      <c r="BJ7" s="25" t="s">
        <v>99</v>
      </c>
      <c r="BK7" s="25" t="s">
        <v>99</v>
      </c>
      <c r="BL7" s="25" t="s">
        <v>99</v>
      </c>
      <c r="BM7" s="25" t="s">
        <v>99</v>
      </c>
      <c r="BN7" s="25">
        <v>1398.03</v>
      </c>
      <c r="BO7" s="25">
        <v>1043.3599999999999</v>
      </c>
      <c r="BP7" s="25" t="s">
        <v>99</v>
      </c>
      <c r="BQ7" s="25" t="s">
        <v>99</v>
      </c>
      <c r="BR7" s="25" t="s">
        <v>99</v>
      </c>
      <c r="BS7" s="25" t="s">
        <v>99</v>
      </c>
      <c r="BT7" s="25">
        <v>33.19</v>
      </c>
      <c r="BU7" s="25" t="s">
        <v>99</v>
      </c>
      <c r="BV7" s="25" t="s">
        <v>99</v>
      </c>
      <c r="BW7" s="25" t="s">
        <v>99</v>
      </c>
      <c r="BX7" s="25" t="s">
        <v>99</v>
      </c>
      <c r="BY7" s="25">
        <v>39.15</v>
      </c>
      <c r="BZ7" s="25">
        <v>56.19</v>
      </c>
      <c r="CA7" s="25" t="s">
        <v>99</v>
      </c>
      <c r="CB7" s="25" t="s">
        <v>99</v>
      </c>
      <c r="CC7" s="25" t="s">
        <v>99</v>
      </c>
      <c r="CD7" s="25" t="s">
        <v>99</v>
      </c>
      <c r="CE7" s="25">
        <v>407.05</v>
      </c>
      <c r="CF7" s="25" t="s">
        <v>99</v>
      </c>
      <c r="CG7" s="25" t="s">
        <v>99</v>
      </c>
      <c r="CH7" s="25" t="s">
        <v>99</v>
      </c>
      <c r="CI7" s="25" t="s">
        <v>99</v>
      </c>
      <c r="CJ7" s="25">
        <v>392.81</v>
      </c>
      <c r="CK7" s="25">
        <v>285.60000000000002</v>
      </c>
      <c r="CL7" s="25" t="s">
        <v>99</v>
      </c>
      <c r="CM7" s="25" t="s">
        <v>99</v>
      </c>
      <c r="CN7" s="25" t="s">
        <v>99</v>
      </c>
      <c r="CO7" s="25" t="s">
        <v>99</v>
      </c>
      <c r="CP7" s="25">
        <v>65.84</v>
      </c>
      <c r="CQ7" s="25" t="s">
        <v>99</v>
      </c>
      <c r="CR7" s="25" t="s">
        <v>99</v>
      </c>
      <c r="CS7" s="25" t="s">
        <v>99</v>
      </c>
      <c r="CT7" s="25" t="s">
        <v>99</v>
      </c>
      <c r="CU7" s="25">
        <v>29.19</v>
      </c>
      <c r="CV7" s="25">
        <v>48.33</v>
      </c>
      <c r="CW7" s="25" t="s">
        <v>99</v>
      </c>
      <c r="CX7" s="25" t="s">
        <v>99</v>
      </c>
      <c r="CY7" s="25" t="s">
        <v>99</v>
      </c>
      <c r="CZ7" s="25" t="s">
        <v>99</v>
      </c>
      <c r="DA7" s="25">
        <v>63.24</v>
      </c>
      <c r="DB7" s="25" t="s">
        <v>99</v>
      </c>
      <c r="DC7" s="25" t="s">
        <v>99</v>
      </c>
      <c r="DD7" s="25" t="s">
        <v>99</v>
      </c>
      <c r="DE7" s="25" t="s">
        <v>99</v>
      </c>
      <c r="DF7" s="25">
        <v>66.040000000000006</v>
      </c>
      <c r="DG7" s="25">
        <v>70.34</v>
      </c>
      <c r="DH7" s="25" t="s">
        <v>99</v>
      </c>
      <c r="DI7" s="25" t="s">
        <v>99</v>
      </c>
      <c r="DJ7" s="25" t="s">
        <v>99</v>
      </c>
      <c r="DK7" s="25" t="s">
        <v>99</v>
      </c>
      <c r="DL7" s="25">
        <v>4.9000000000000004</v>
      </c>
      <c r="DM7" s="25" t="s">
        <v>99</v>
      </c>
      <c r="DN7" s="25" t="s">
        <v>99</v>
      </c>
      <c r="DO7" s="25" t="s">
        <v>99</v>
      </c>
      <c r="DP7" s="25" t="s">
        <v>99</v>
      </c>
      <c r="DQ7" s="25">
        <v>28.04</v>
      </c>
      <c r="DR7" s="25">
        <v>35.5</v>
      </c>
      <c r="DS7" s="25" t="s">
        <v>99</v>
      </c>
      <c r="DT7" s="25" t="s">
        <v>99</v>
      </c>
      <c r="DU7" s="25" t="s">
        <v>99</v>
      </c>
      <c r="DV7" s="25" t="s">
        <v>99</v>
      </c>
      <c r="DW7" s="25">
        <v>1</v>
      </c>
      <c r="DX7" s="25" t="s">
        <v>99</v>
      </c>
      <c r="DY7" s="25" t="s">
        <v>99</v>
      </c>
      <c r="DZ7" s="25" t="s">
        <v>99</v>
      </c>
      <c r="EA7" s="25" t="s">
        <v>99</v>
      </c>
      <c r="EB7" s="25">
        <v>11.15</v>
      </c>
      <c r="EC7" s="25">
        <v>16.16</v>
      </c>
      <c r="ED7" s="25" t="s">
        <v>99</v>
      </c>
      <c r="EE7" s="25" t="s">
        <v>99</v>
      </c>
      <c r="EF7" s="25" t="s">
        <v>99</v>
      </c>
      <c r="EG7" s="25" t="s">
        <v>99</v>
      </c>
      <c r="EH7" s="25">
        <v>0</v>
      </c>
      <c r="EI7" s="25" t="s">
        <v>99</v>
      </c>
      <c r="EJ7" s="25" t="s">
        <v>99</v>
      </c>
      <c r="EK7" s="25" t="s">
        <v>99</v>
      </c>
      <c r="EL7" s="25" t="s">
        <v>99</v>
      </c>
      <c r="EM7" s="25">
        <v>0.25</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塩地勇斗</cp:lastModifiedBy>
  <cp:lastPrinted>2026-02-03T06:46:39Z</cp:lastPrinted>
  <dcterms:created xsi:type="dcterms:W3CDTF">2025-12-12T09:09:41Z</dcterms:created>
  <dcterms:modified xsi:type="dcterms:W3CDTF">2026-02-03T06:46:41Z</dcterms:modified>
  <cp:category/>
</cp:coreProperties>
</file>