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582\Downloads\【経営比較分析表】2024_014729_46_1718\【経営比較分析表】2024_014729_46_1718\"/>
    </mc:Choice>
  </mc:AlternateContent>
  <xr:revisionPtr revIDLastSave="0" documentId="13_ncr:1_{72BA41E2-6A62-4715-B78A-A7647C87FC47}" xr6:coauthVersionLast="47" xr6:coauthVersionMax="47" xr10:uidLastSave="{00000000-0000-0000-0000-000000000000}"/>
  <workbookProtection workbookAlgorithmName="SHA-512" workbookHashValue="uqEtBeqM4eTsPjX2QNc7HOtO8nzSPoC87T1P9yLAYKw19tMdtcyVBGWsO7v+gK3aVsnQRNJd0BiR2TJLfpqVMQ==" workbookSaltValue="ZvKQ4lEG4SqHe0QJpC1M3g==" workbookSpinCount="100000" lockStructure="1"/>
  <bookViews>
    <workbookView xWindow="-120" yWindow="-120" windowWidth="38640" windowHeight="211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J85" i="4"/>
  <c r="I85" i="4"/>
  <c r="E85" i="4"/>
  <c r="AT10" i="4"/>
  <c r="AL10" i="4"/>
  <c r="I10" i="4"/>
  <c r="P8" i="4"/>
  <c r="I8" i="4"/>
</calcChain>
</file>

<file path=xl/sharedStrings.xml><?xml version="1.0" encoding="utf-8"?>
<sst xmlns="http://schemas.openxmlformats.org/spreadsheetml/2006/main" count="325" uniqueCount="115">
  <si>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</si>
  <si>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</si>
  <si>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</si>
  <si>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</si>
  <si>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</si>
  <si>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</si>
  <si>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</si>
  <si>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</si>
  <si>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</si>
  <si>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</si>
  <si>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</si>
  <si>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</si>
  <si>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</si>
  <si>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</si>
  <si>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</si>
  <si>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</si>
  <si>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</si>
  <si>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</si>
  <si>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</si>
  <si>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</si>
  <si>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</si>
  <si>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</si>
  <si>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</si>
  <si>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</si>
  <si>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</si>
  <si>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</si>
  <si>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</si>
  <si>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</si>
  <si>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</si>
  <si>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</si>
  <si>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</si>
  <si>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</si>
  <si>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</si>
  <si>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</si>
  <si>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</si>
  <si>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</si>
  <si>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</si>
  <si>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</si>
  <si>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</si>
  <si>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</si>
  <si>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</si>
  <si>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</si>
  <si>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</si>
  <si>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</si>
  <si>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</si>
  <si>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</si>
  <si>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</si>
  <si>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</si>
  <si>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</si>
  <si>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</si>
  <si>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</si>
  <si>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</si>
  <si>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</si>
  <si>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</si>
  <si>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</si>
  <si>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</si>
  <si>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</si>
  <si>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</si>
  <si>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</si>
  <si>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</si>
  <si>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</si>
  <si>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</si>
  <si>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</si>
  <si>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</si>
  <si>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</si>
  <si>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</si>
  <si>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</si>
  <si>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</si>
  <si>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</si>
  <si>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</si>
  <si>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</si>
  <si>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</si>
  <si>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</si>
  <si>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</si>
  <si>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</si>
  <si>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</si>
  <si>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</si>
  <si>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</si>
  <si>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</si>
  <si>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</si>
  <si>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</si>
  <si>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</si>
  <si>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</si>
  <si>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</si>
  <si>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</si>
  <si>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</si>
  <si>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</si>
  <si>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</si>
  <si>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</si>
  <si>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</si>
  <si>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</si>
  <si>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</si>
  <si>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</si>
  <si>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</si>
  <si>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</si>
  <si>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</si>
  <si>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幌加内町</t>
  </si>
  <si>
    <t>法適用</t>
  </si>
  <si>
    <t>下水道事業</t>
  </si>
  <si>
    <t>個別排水処理</t>
  </si>
  <si>
    <t>L2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</si>
  <si>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</si>
  <si>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</si>
  <si>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</si>
  <si>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</si>
  <si>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</si>
  <si>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</si>
  <si>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</si>
  <si>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</si>
  <si>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</si>
  <si>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</si>
  <si>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</si>
  <si>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企業会計1年目ということもあり、この表のみで評価をすることは難しいが、単年度で見て判断できる部分もあるため、参考にしたい。</t>
    <rPh sb="0" eb="4">
      <t>キギョウカイケイ</t>
    </rPh>
    <rPh sb="5" eb="7">
      <t>ネンメ</t>
    </rPh>
    <rPh sb="18" eb="19">
      <t>ヒョウ</t>
    </rPh>
    <rPh sb="22" eb="24">
      <t>ヒョウカ</t>
    </rPh>
    <rPh sb="30" eb="31">
      <t>ムズカ</t>
    </rPh>
    <rPh sb="35" eb="38">
      <t>タンネンド</t>
    </rPh>
    <rPh sb="39" eb="40">
      <t>ミ</t>
    </rPh>
    <rPh sb="41" eb="43">
      <t>ハンダン</t>
    </rPh>
    <rPh sb="46" eb="48">
      <t>ブブン</t>
    </rPh>
    <rPh sb="54" eb="56">
      <t>サンコウ</t>
    </rPh>
    <rPh sb="61" eb="64">
      <t>ヘイキンチ</t>
    </rPh>
    <rPh sb="65" eb="66">
      <t>カ</t>
    </rPh>
    <rPh sb="73" eb="76">
      <t>ロウスイリョウ</t>
    </rPh>
    <rPh sb="77" eb="78">
      <t>ヘ</t>
    </rPh>
    <rPh sb="80" eb="82">
      <t>ドリョク</t>
    </rPh>
    <rPh sb="83" eb="85">
      <t>ヒツヨウ</t>
    </rPh>
    <rPh sb="89" eb="92">
      <t>ライネンド</t>
    </rPh>
    <rPh sb="92" eb="94">
      <t>ロウスイ</t>
    </rPh>
    <rPh sb="94" eb="96">
      <t>チョウサ</t>
    </rPh>
    <rPh sb="97" eb="99">
      <t>ヨテイ</t>
    </rPh>
    <phoneticPr fontId="4"/>
  </si>
  <si>
    <t>○経常収支に関して
１００％を超えているため「黒字」と言えるが、料金回収率を見ると５４％で、半分を一般会計繰入金に頼っている部分もあるため、支出を削減しつつ、改定の際の参考にしたい。
○企業債残高について
浄化槽設置事業は申し込みがあれば随時行っているため、予測は難しいが、近年設置申し込みは減少傾向にあるため、今後は比率は良化していくと思われる。
○施設利用率について
水洗化率については約８５％となっており、おおよそ設置を希望する場所には設置できたと考えている。個人の費用負担の面もあるため、積極的にとはいかないが設置の推進は行っていきたい。施設利用率については、個々の家庭等の事情により使用量も変わるため、一概に規模縮小とは位置づけられない。</t>
    <rPh sb="1" eb="5">
      <t>ケイジョウシュウシ</t>
    </rPh>
    <rPh sb="6" eb="7">
      <t>カン</t>
    </rPh>
    <rPh sb="15" eb="16">
      <t>コ</t>
    </rPh>
    <rPh sb="23" eb="25">
      <t>クロジ</t>
    </rPh>
    <rPh sb="27" eb="28">
      <t>イ</t>
    </rPh>
    <rPh sb="32" eb="37">
      <t>リョウキンカイシュウリツ</t>
    </rPh>
    <rPh sb="38" eb="39">
      <t>ミ</t>
    </rPh>
    <rPh sb="46" eb="48">
      <t>ハンブン</t>
    </rPh>
    <rPh sb="49" eb="53">
      <t>イッパンカイケイ</t>
    </rPh>
    <rPh sb="53" eb="56">
      <t>クリイレキン</t>
    </rPh>
    <rPh sb="57" eb="58">
      <t>タヨ</t>
    </rPh>
    <rPh sb="62" eb="64">
      <t>ブブン</t>
    </rPh>
    <rPh sb="70" eb="72">
      <t>シシュツ</t>
    </rPh>
    <rPh sb="73" eb="75">
      <t>サクゲン</t>
    </rPh>
    <rPh sb="79" eb="81">
      <t>カイテイ</t>
    </rPh>
    <rPh sb="82" eb="83">
      <t>サイ</t>
    </rPh>
    <rPh sb="84" eb="86">
      <t>サンコウ</t>
    </rPh>
    <rPh sb="94" eb="99">
      <t>キギョウサイザンダカ</t>
    </rPh>
    <rPh sb="178" eb="183">
      <t>シセツリヨウリツ</t>
    </rPh>
    <rPh sb="188" eb="191">
      <t>スイセンカ</t>
    </rPh>
    <rPh sb="191" eb="192">
      <t>リツ</t>
    </rPh>
    <rPh sb="197" eb="198">
      <t>ヤク</t>
    </rPh>
    <rPh sb="212" eb="214">
      <t>セッチ</t>
    </rPh>
    <rPh sb="215" eb="217">
      <t>キボウ</t>
    </rPh>
    <rPh sb="219" eb="221">
      <t>バショ</t>
    </rPh>
    <rPh sb="223" eb="225">
      <t>セッチ</t>
    </rPh>
    <rPh sb="229" eb="230">
      <t>カンガ</t>
    </rPh>
    <rPh sb="235" eb="237">
      <t>コジン</t>
    </rPh>
    <rPh sb="238" eb="240">
      <t>ヒヨウ</t>
    </rPh>
    <rPh sb="240" eb="242">
      <t>フタン</t>
    </rPh>
    <rPh sb="243" eb="244">
      <t>メン</t>
    </rPh>
    <rPh sb="250" eb="253">
      <t>セッキョクテキ</t>
    </rPh>
    <phoneticPr fontId="4"/>
  </si>
  <si>
    <t>企業会計1年目ということもあり、老朽化状況をこの表で評価することは難しいが、今後この減価償却率を参考としていきたい。</t>
    <rPh sb="0" eb="4">
      <t>キギョウカイケイ</t>
    </rPh>
    <rPh sb="5" eb="7">
      <t>ネンメ</t>
    </rPh>
    <rPh sb="16" eb="19">
      <t>ロウキュウカ</t>
    </rPh>
    <rPh sb="19" eb="21">
      <t>ジョウキョウ</t>
    </rPh>
    <rPh sb="24" eb="25">
      <t>ヒョウ</t>
    </rPh>
    <rPh sb="26" eb="28">
      <t>ヒョウカ</t>
    </rPh>
    <rPh sb="33" eb="34">
      <t>ムズカ</t>
    </rPh>
    <rPh sb="38" eb="40">
      <t>コンゴ</t>
    </rPh>
    <rPh sb="42" eb="46">
      <t>ゲンカショウキャク</t>
    </rPh>
    <rPh sb="46" eb="47">
      <t>リツ</t>
    </rPh>
    <rPh sb="48" eb="50">
      <t>サンコウ</t>
    </rPh>
    <rPh sb="58" eb="61">
      <t>ヘイキンチ</t>
    </rPh>
    <rPh sb="62" eb="63">
      <t>カ</t>
    </rPh>
    <rPh sb="70" eb="73">
      <t>ロウスイリョウ</t>
    </rPh>
    <rPh sb="74" eb="75">
      <t>ヘ</t>
    </rPh>
    <rPh sb="77" eb="79">
      <t>ドリョク</t>
    </rPh>
    <rPh sb="80" eb="82">
      <t>ヒツヨウ</t>
    </rPh>
    <rPh sb="86" eb="89">
      <t>ライネンド</t>
    </rPh>
    <rPh sb="89" eb="91">
      <t>ロウスイ</t>
    </rPh>
    <rPh sb="91" eb="93">
      <t>チョウサ</t>
    </rPh>
    <rPh sb="94" eb="96">
      <t>ヨテイ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</si>
</sst>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9-41A6-98BF-78DE0D27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9-41A6-98BF-78DE0D273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31-4383-A5D5-2EF790C9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1-4383-A5D5-2EF790C9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CB-45FB-9DEE-CBF6FCFDC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B-45FB-9DEE-CBF6FCFDC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F-439F-B9E3-774D2CD38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1F-439F-B9E3-774D2CD38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E-4729-B54D-D8050066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E-4729-B54D-D80500668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55-46B1-9561-E17FBE1CE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5-46B1-9561-E17FBE1CE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7-47DD-9604-2C67841D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135.16999999999999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7-47DD-9604-2C67841DE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F-4007-87BD-40A1AB7CB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113.41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F-4007-87BD-40A1AB7CB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6-4EA8-857E-D140FB970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950.64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6-4EA8-857E-D140FB970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9-4600-98DC-095F5DCA6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9-4600-98DC-095F5DCA6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544.34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18-463A-9EE2-3527AD8E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8-463A-9EE2-3527AD8ED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【144.34】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【876.32】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【39.48】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北海道　幌加内町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個別排水処理</v>
      </c>
      <c r="Q8" s="65"/>
      <c r="R8" s="65"/>
      <c r="S8" s="65"/>
      <c r="T8" s="65"/>
      <c r="U8" s="65"/>
      <c r="V8" s="65"/>
      <c r="W8" s="65" t="str">
        <f>データ!L6</f>
        <v>L2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54">
        <f>データ!S6</f>
        <v>1222</v>
      </c>
      <c r="AM8" s="54"/>
      <c r="AN8" s="54"/>
      <c r="AO8" s="54"/>
      <c r="AP8" s="54"/>
      <c r="AQ8" s="54"/>
      <c r="AR8" s="54"/>
      <c r="AS8" s="54"/>
      <c r="AT8" s="53">
        <f>データ!T6</f>
        <v>767.04</v>
      </c>
      <c r="AU8" s="53"/>
      <c r="AV8" s="53"/>
      <c r="AW8" s="53"/>
      <c r="AX8" s="53"/>
      <c r="AY8" s="53"/>
      <c r="AZ8" s="53"/>
      <c r="BA8" s="53"/>
      <c r="BB8" s="53">
        <f>データ!U6</f>
        <v>1.59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63.42</v>
      </c>
      <c r="J10" s="53"/>
      <c r="K10" s="53"/>
      <c r="L10" s="53"/>
      <c r="M10" s="53"/>
      <c r="N10" s="53"/>
      <c r="O10" s="53"/>
      <c r="P10" s="53">
        <f>データ!P6</f>
        <v>35.5</v>
      </c>
      <c r="Q10" s="53"/>
      <c r="R10" s="53"/>
      <c r="S10" s="53"/>
      <c r="T10" s="53"/>
      <c r="U10" s="53"/>
      <c r="V10" s="53"/>
      <c r="W10" s="53">
        <f>データ!Q6</f>
        <v>100</v>
      </c>
      <c r="X10" s="53"/>
      <c r="Y10" s="53"/>
      <c r="Z10" s="53"/>
      <c r="AA10" s="53"/>
      <c r="AB10" s="53"/>
      <c r="AC10" s="53"/>
      <c r="AD10" s="54">
        <f>データ!R6</f>
        <v>3972</v>
      </c>
      <c r="AE10" s="54"/>
      <c r="AF10" s="54"/>
      <c r="AG10" s="54"/>
      <c r="AH10" s="54"/>
      <c r="AI10" s="54"/>
      <c r="AJ10" s="54"/>
      <c r="AK10" s="2"/>
      <c r="AL10" s="54">
        <f>データ!V6</f>
        <v>421</v>
      </c>
      <c r="AM10" s="54"/>
      <c r="AN10" s="54"/>
      <c r="AO10" s="54"/>
      <c r="AP10" s="54"/>
      <c r="AQ10" s="54"/>
      <c r="AR10" s="54"/>
      <c r="AS10" s="54"/>
      <c r="AT10" s="53">
        <f>データ!W6</f>
        <v>0.05</v>
      </c>
      <c r="AU10" s="53"/>
      <c r="AV10" s="53"/>
      <c r="AW10" s="53"/>
      <c r="AX10" s="53"/>
      <c r="AY10" s="53"/>
      <c r="AZ10" s="53"/>
      <c r="BA10" s="53"/>
      <c r="BB10" s="53">
        <f>データ!X6</f>
        <v>8420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28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3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28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3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112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【100.11】</v>
      </c>
      <c r="F85" s="12" t="str">
        <f>データ!AT6</f>
        <v>【144.34】</v>
      </c>
      <c r="G85" s="12" t="str">
        <f>データ!BE6</f>
        <v>【114.26】</v>
      </c>
      <c r="H85" s="12" t="str">
        <f>データ!BP6</f>
        <v>【876.32】</v>
      </c>
      <c r="I85" s="12" t="str">
        <f>データ!CA6</f>
        <v>【39.48】</v>
      </c>
      <c r="J85" s="12" t="str">
        <f>データ!CL6</f>
        <v>【390.09】</v>
      </c>
      <c r="K85" s="12" t="str">
        <f>データ!CW6</f>
        <v>【45.56】</v>
      </c>
      <c r="L85" s="12" t="str">
        <f>データ!DH6</f>
        <v>【82.62】</v>
      </c>
      <c r="M85" s="12" t="str">
        <f>データ!DS6</f>
        <v>【39.30】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rRJRoPIKRW/UdeSuj+AffeO1DDOAyg7NtOiaCZh+NuewS18yv0lknBHftuDqSXdtSKRqbU7sp1r4a7dNL92cLw==" saltValue="ruccaNnJROwkYPKau5rAN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14729</v>
      </c>
      <c r="D6" s="19">
        <f t="shared" si="3"/>
        <v>46</v>
      </c>
      <c r="E6" s="19">
        <f t="shared" si="3"/>
        <v>18</v>
      </c>
      <c r="F6" s="19">
        <f t="shared" si="3"/>
        <v>1</v>
      </c>
      <c r="G6" s="19">
        <f t="shared" si="3"/>
        <v>0</v>
      </c>
      <c r="H6" s="19" t="str">
        <f t="shared" si="3"/>
        <v>北海道　幌加内町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個別排水処理</v>
      </c>
      <c r="L6" s="19" t="str">
        <f t="shared" si="3"/>
        <v>L2</v>
      </c>
      <c r="M6" s="19" t="str">
        <f t="shared" si="3"/>
        <v>非設置</v>
      </c>
      <c r="N6" s="20" t="str">
        <f t="shared" si="3"/>
        <v>-</v>
      </c>
      <c r="O6" s="20">
        <f t="shared" si="3"/>
        <v>63.42</v>
      </c>
      <c r="P6" s="20">
        <f t="shared" si="3"/>
        <v>35.5</v>
      </c>
      <c r="Q6" s="20">
        <f t="shared" si="3"/>
        <v>100</v>
      </c>
      <c r="R6" s="20">
        <f t="shared" si="3"/>
        <v>3972</v>
      </c>
      <c r="S6" s="20">
        <f t="shared" si="3"/>
        <v>1222</v>
      </c>
      <c r="T6" s="20">
        <f t="shared" si="3"/>
        <v>767.04</v>
      </c>
      <c r="U6" s="20">
        <f t="shared" si="3"/>
        <v>1.59</v>
      </c>
      <c r="V6" s="20">
        <f t="shared" si="3"/>
        <v>421</v>
      </c>
      <c r="W6" s="20">
        <f t="shared" si="3"/>
        <v>0.05</v>
      </c>
      <c r="X6" s="20">
        <f t="shared" si="3"/>
        <v>8420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112.91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100.84</v>
      </c>
      <c r="AI6" s="20" t="str">
        <f>IF(AI7="","",IF(AI7="-","【-】","【"&amp;SUBSTITUTE(TEXT(AI7,"#,##0.00"),"-","△")&amp;"】"))</f>
        <v>【100.11】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135.16999999999999</v>
      </c>
      <c r="AT6" s="20" t="str">
        <f>IF(AT7="","",IF(AT7="-","【-】","【"&amp;SUBSTITUTE(TEXT(AT7,"#,##0.00"),"-","△")&amp;"】"))</f>
        <v>【144.34】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194.3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113.41</v>
      </c>
      <c r="BE6" s="20" t="str">
        <f>IF(BE7="","",IF(BE7="-","【-】","【"&amp;SUBSTITUTE(TEXT(BE7,"#,##0.00"),"-","△")&amp;"】"))</f>
        <v>【114.26】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1">
        <f t="shared" si="7"/>
        <v>1385.9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950.64</v>
      </c>
      <c r="BP6" s="20" t="str">
        <f>IF(BP7="","",IF(BP7="-","【-】","【"&amp;SUBSTITUTE(TEXT(BP7,"#,##0.00"),"-","△")&amp;"】"))</f>
        <v>【876.32】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54.29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38.549999999999997</v>
      </c>
      <c r="CA6" s="20" t="str">
        <f>IF(CA7="","",IF(CA7="-","【-】","【"&amp;SUBSTITUTE(TEXT(CA7,"#,##0.00"),"-","△")&amp;"】"))</f>
        <v>【39.48】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544.34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391.34</v>
      </c>
      <c r="CL6" s="20" t="str">
        <f>IF(CL7="","",IF(CL7="-","【-】","【"&amp;SUBSTITUTE(TEXT(CL7,"#,##0.00"),"-","△")&amp;"】"))</f>
        <v>【390.09】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28.33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44.52</v>
      </c>
      <c r="CW6" s="20" t="str">
        <f>IF(CW7="","",IF(CW7="-","【-】","【"&amp;SUBSTITUTE(TEXT(CW7,"#,##0.00"),"-","△")&amp;"】"))</f>
        <v>【45.56】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84.8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82.9</v>
      </c>
      <c r="DH6" s="20" t="str">
        <f>IF(DH7="","",IF(DH7="-","【-】","【"&amp;SUBSTITUTE(TEXT(DH7,"#,##0.00"),"-","△")&amp;"】"))</f>
        <v>【82.62】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39.79</v>
      </c>
      <c r="DS6" s="20" t="str">
        <f>IF(DS7="","",IF(DS7="-","【-】","【"&amp;SUBSTITUTE(TEXT(DS7,"#,##0.00"),"-","△")&amp;"】"))</f>
        <v>【39.30】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15">
      <c r="A7" s="14"/>
      <c r="B7" s="23">
        <v>2024</v>
      </c>
      <c r="C7" s="23">
        <v>14729</v>
      </c>
      <c r="D7" s="23">
        <v>46</v>
      </c>
      <c r="E7" s="23">
        <v>18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63.42</v>
      </c>
      <c r="P7" s="24">
        <v>35.5</v>
      </c>
      <c r="Q7" s="24">
        <v>100</v>
      </c>
      <c r="R7" s="24">
        <v>3972</v>
      </c>
      <c r="S7" s="24">
        <v>1222</v>
      </c>
      <c r="T7" s="24">
        <v>767.04</v>
      </c>
      <c r="U7" s="24">
        <v>1.59</v>
      </c>
      <c r="V7" s="24">
        <v>421</v>
      </c>
      <c r="W7" s="24">
        <v>0.05</v>
      </c>
      <c r="X7" s="24">
        <v>8420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112.91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100.84</v>
      </c>
      <c r="AI7" s="24">
        <v>100.11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135.16999999999999</v>
      </c>
      <c r="AT7" s="24">
        <v>144.34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194.3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113.41</v>
      </c>
      <c r="BE7" s="24">
        <v>114.26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1385.9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950.64</v>
      </c>
      <c r="BP7" s="24">
        <v>876.32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54.29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38.549999999999997</v>
      </c>
      <c r="CA7" s="24">
        <v>39.479999999999997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544.34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391.34</v>
      </c>
      <c r="CL7" s="24">
        <v>390.09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28.33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44.52</v>
      </c>
      <c r="CW7" s="24">
        <v>45.56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84.8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82.9</v>
      </c>
      <c r="DH7" s="24">
        <v>82.62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39.79</v>
      </c>
      <c r="DS7" s="24">
        <v>39.299999999999997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塩地勇斗</cp:lastModifiedBy>
  <dcterms:created xsi:type="dcterms:W3CDTF">2025-12-23T06:32:23Z</dcterms:created>
  <dcterms:modified xsi:type="dcterms:W3CDTF">2026-02-02T09:13:08Z</dcterms:modified>
  <cp:category/>
</cp:coreProperties>
</file>