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水道・下水道係\11 支庁・保健所等報告書類・通知\05公営企業に係る経営比較分析表\【R60126〆切】公営企業に係る経営比較分析表（令和４年度決算）の分析等について\"/>
    </mc:Choice>
  </mc:AlternateContent>
  <xr:revisionPtr revIDLastSave="0" documentId="13_ncr:1_{D16904B4-6BEB-4A0D-B626-8E146498481B}" xr6:coauthVersionLast="45" xr6:coauthVersionMax="45" xr10:uidLastSave="{00000000-0000-0000-0000-000000000000}"/>
  <workbookProtection workbookAlgorithmName="SHA-512" workbookHashValue="XEcNWwK5OpXp6gDupJde3kWeObDoXQ2TWOFxOYPsuL1kVd+VMmQ1xAV6G9pc7cHVRcwLbDlJvRcPcm34hPCtnw==" workbookSaltValue="tEsfzA3BvmjI/wZghoU6pQ==" workbookSpinCount="100000" lockStructure="1"/>
  <bookViews>
    <workbookView xWindow="8745" yWindow="2835" windowWidth="11865" windowHeight="1287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AL10" i="4"/>
  <c r="AD10" i="4"/>
  <c r="B10" i="4"/>
  <c r="AD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<sst xmlns="http://schemas.openxmlformats.org/spreadsheetml/2006/main" count="236" uniqueCount="120">
  <si>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</si>
  <si>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</si>
  <si>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</si>
  <si>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</si>
  <si>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</si>
  <si>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</si>
  <si>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</si>
  <si>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</si>
  <si>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</si>
  <si>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</si>
  <si>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</si>
  <si>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</si>
  <si>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</si>
  <si>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</si>
  <si>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</si>
  <si>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</si>
  <si>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</si>
  <si>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</si>
  <si>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</si>
  <si>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</si>
  <si>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</si>
  <si>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</si>
  <si>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</si>
  <si>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</si>
  <si>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</si>
  <si>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</si>
  <si>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</si>
  <si>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</si>
  <si>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</si>
  <si>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</si>
  <si>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</si>
  <si>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</si>
  <si>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</si>
  <si>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</si>
  <si>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</si>
  <si>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</si>
  <si>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</si>
  <si>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</si>
  <si>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</si>
  <si>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</si>
  <si>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</si>
  <si>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</si>
  <si>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</si>
  <si>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</si>
  <si>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</si>
  <si>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</si>
  <si>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</si>
  <si>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</si>
  <si>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</si>
  <si>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</si>
  <si>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</si>
  <si>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</si>
  <si>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</si>
  <si>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</si>
  <si>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</si>
  <si>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</si>
  <si>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</si>
  <si>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</si>
  <si>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</si>
  <si>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</si>
  <si>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</si>
  <si>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</si>
  <si>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</si>
  <si>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</si>
  <si>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</si>
  <si>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</si>
  <si>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</si>
  <si>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</si>
  <si>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</si>
  <si>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</si>
  <si>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</si>
  <si>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</si>
  <si>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</si>
  <si>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</si>
  <si>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</si>
  <si>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</si>
  <si>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</si>
  <si>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</si>
  <si>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</si>
  <si>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</si>
  <si>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</si>
  <si>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</si>
  <si>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</si>
  <si>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</si>
  <si>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</si>
  <si>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</si>
  <si>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</si>
  <si>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</si>
  <si>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</si>
  <si>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</si>
  <si>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</si>
  <si>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</si>
  <si>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</si>
  <si>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</si>
  <si>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</si>
  <si>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</si>
  <si>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</si>
  <si>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</si>
  <si>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</si>
  <si>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幌加内町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</si>
  <si>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</si>
  <si>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</si>
  <si>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</si>
  <si>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</si>
  <si>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</si>
  <si>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</si>
  <si>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</si>
  <si>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</si>
  <si>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</si>
  <si>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</si>
  <si>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</si>
  <si>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</si>
  <si>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</si>
  <si>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</si>
  <si>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</si>
  <si>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</si>
  <si>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</si>
  <si>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○収益的収支比率・経費回収率
令和4年度については、施設の更新工事に関する委託業務がスタートした為、必然的に率が下がってしまった。しばらくはこの状態が続くと思われる。
○企業債残高対事業規模比率
近年のこの比率は、減少傾向にある。しかし、令和5年度より処理施設の機器更新の工事が始まり、多額の起債を行う為、比率の悪化は避けられないと思われる。
○施設利用率
5割を下回っているが、災害の際に施設利用率が高くなる可能性が高い為、最低5割まで持っていく事は必要だが使用率を過剰に上げないように努力する。
○水洗化率
年々徐々に増加しているが、まだ１００％に届いていない。更なる加入の促進に努める。</t>
    <rPh sb="26" eb="28">
      <t>シセツ</t>
    </rPh>
    <rPh sb="29" eb="33">
      <t>コウシンコウジ</t>
    </rPh>
    <rPh sb="34" eb="35">
      <t>カン</t>
    </rPh>
    <rPh sb="37" eb="39">
      <t>イタク</t>
    </rPh>
    <rPh sb="39" eb="41">
      <t>ギョウム</t>
    </rPh>
    <rPh sb="48" eb="49">
      <t>タメ</t>
    </rPh>
    <rPh sb="50" eb="53">
      <t>ヒツゼンテキ</t>
    </rPh>
    <rPh sb="54" eb="55">
      <t>リツ</t>
    </rPh>
    <rPh sb="56" eb="57">
      <t>サ</t>
    </rPh>
    <rPh sb="72" eb="74">
      <t>ジョウタイ</t>
    </rPh>
    <rPh sb="75" eb="76">
      <t>ツヅ</t>
    </rPh>
    <rPh sb="78" eb="79">
      <t>オモ</t>
    </rPh>
    <rPh sb="120" eb="122">
      <t>レイワ</t>
    </rPh>
    <rPh sb="123" eb="125">
      <t>ネンド</t>
    </rPh>
    <rPh sb="127" eb="131">
      <t>ショリシセツ</t>
    </rPh>
    <rPh sb="132" eb="134">
      <t>キキ</t>
    </rPh>
    <rPh sb="134" eb="136">
      <t>コウシン</t>
    </rPh>
    <rPh sb="137" eb="139">
      <t>コウジ</t>
    </rPh>
    <rPh sb="140" eb="141">
      <t>ハジ</t>
    </rPh>
    <rPh sb="144" eb="146">
      <t>タガク</t>
    </rPh>
    <rPh sb="147" eb="149">
      <t>キサイ</t>
    </rPh>
    <rPh sb="150" eb="151">
      <t>オコナ</t>
    </rPh>
    <rPh sb="152" eb="153">
      <t>タメ</t>
    </rPh>
    <rPh sb="154" eb="156">
      <t>ヒリツ</t>
    </rPh>
    <rPh sb="157" eb="159">
      <t>アッカ</t>
    </rPh>
    <rPh sb="160" eb="161">
      <t>サ</t>
    </rPh>
    <rPh sb="167" eb="168">
      <t>オモ</t>
    </rPh>
    <rPh sb="192" eb="194">
      <t>サイガイ</t>
    </rPh>
    <rPh sb="195" eb="196">
      <t>サイ</t>
    </rPh>
    <rPh sb="197" eb="202">
      <t>シセツリヨウリツ</t>
    </rPh>
    <rPh sb="203" eb="204">
      <t>タカ</t>
    </rPh>
    <rPh sb="207" eb="210">
      <t>カノウセイ</t>
    </rPh>
    <rPh sb="211" eb="212">
      <t>タカ</t>
    </rPh>
    <rPh sb="213" eb="214">
      <t>タメ</t>
    </rPh>
    <rPh sb="215" eb="217">
      <t>サイテイ</t>
    </rPh>
    <rPh sb="218" eb="219">
      <t>ワリ</t>
    </rPh>
    <rPh sb="221" eb="222">
      <t>モ</t>
    </rPh>
    <rPh sb="226" eb="227">
      <t>コト</t>
    </rPh>
    <rPh sb="228" eb="230">
      <t>ヒツヨウ</t>
    </rPh>
    <rPh sb="232" eb="235">
      <t>シヨウリツ</t>
    </rPh>
    <rPh sb="236" eb="238">
      <t>カジョウ</t>
    </rPh>
    <rPh sb="239" eb="240">
      <t>ア</t>
    </rPh>
    <rPh sb="246" eb="248">
      <t>ドリョク</t>
    </rPh>
    <phoneticPr fontId="4"/>
  </si>
  <si>
    <t>○管渠改善率
平成11年の供用開始の為、管渠については法定耐用年数を超えるものは無い。施設については危機が耐用年数を超えているものをある為、今年度は実施設計業務を行い、令和5年度から機器更新工事を行う。</t>
    <rPh sb="50" eb="52">
      <t>キキ</t>
    </rPh>
    <rPh sb="53" eb="57">
      <t>タイヨウネンスウ</t>
    </rPh>
    <rPh sb="58" eb="59">
      <t>コ</t>
    </rPh>
    <rPh sb="68" eb="69">
      <t>タメ</t>
    </rPh>
    <rPh sb="70" eb="73">
      <t>コンネンド</t>
    </rPh>
    <phoneticPr fontId="4"/>
  </si>
  <si>
    <t>○人口減少が進む中で、料金収入が減少していく事が予想される。少しでも料金回収率や収益的収支比率を改善するために、利用率について考えていく必要がある。</t>
    <rPh sb="56" eb="59">
      <t>リヨウリツ</t>
    </rPh>
    <rPh sb="63" eb="64">
      <t>カンガ</t>
    </rPh>
    <rPh sb="68" eb="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</si>
</sst>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55-499F-854B-23D5EA61CD8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955-499F-854B-23D5EA61CD8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44.8</c:v>
                </c:pt>
                <c:pt idx="1">
                  <c:v>48.21</c:v>
                </c:pt>
                <c:pt idx="2">
                  <c:v>45.14</c:v>
                </c:pt>
                <c:pt idx="3">
                  <c:v>43.78</c:v>
                </c:pt>
                <c:pt idx="4">
                  <c:v>43.44</c:v>
                </c:pt>
              </c:numCache>
            </c:numRef>
          </c:val>
          <c:extLst>
            <c:ext xmlns:c16="http://schemas.microsoft.com/office/drawing/2014/chart" uri="{C3380CC4-5D6E-409C-BE32-E72D297353CC}">
              <c16:uniqueId val="{00000000-AEDD-4254-98AC-F47553C6D9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EDD-4254-98AC-F47553C6D9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97.52</c:v>
                </c:pt>
                <c:pt idx="1">
                  <c:v>97.96</c:v>
                </c:pt>
                <c:pt idx="2">
                  <c:v>98.14</c:v>
                </c:pt>
                <c:pt idx="3">
                  <c:v>98.67</c:v>
                </c:pt>
                <c:pt idx="4">
                  <c:v>98.78</c:v>
                </c:pt>
              </c:numCache>
            </c:numRef>
          </c:val>
          <c:extLst>
            <c:ext xmlns:c16="http://schemas.microsoft.com/office/drawing/2014/chart" uri="{C3380CC4-5D6E-409C-BE32-E72D297353CC}">
              <c16:uniqueId val="{00000000-AA6A-4282-9241-151C1DF1B0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A6A-4282-9241-151C1DF1B0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86.11</c:v>
                </c:pt>
                <c:pt idx="1">
                  <c:v>85.32</c:v>
                </c:pt>
                <c:pt idx="2">
                  <c:v>90</c:v>
                </c:pt>
                <c:pt idx="3">
                  <c:v>71.73</c:v>
                </c:pt>
                <c:pt idx="4">
                  <c:v>55.33</c:v>
                </c:pt>
              </c:numCache>
            </c:numRef>
          </c:val>
          <c:extLst>
            <c:ext xmlns:c16="http://schemas.microsoft.com/office/drawing/2014/chart" uri="{C3380CC4-5D6E-409C-BE32-E72D297353CC}">
              <c16:uniqueId val="{00000000-5069-4CF5-A522-9D94EAAF44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69-4CF5-A522-9D94EAAF44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D3-47C3-9A0B-045B5EB73BF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D3-47C3-9A0B-045B5EB73BF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F-4196-B430-1D97FC792A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F-4196-B430-1D97FC792A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F0-4FFC-842C-C81C3DD23A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F0-4FFC-842C-C81C3DD23A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64-4115-9557-EE2950F45EA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64-4115-9557-EE2950F45EA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1040.53</c:v>
                </c:pt>
                <c:pt idx="1">
                  <c:v>957.48</c:v>
                </c:pt>
                <c:pt idx="2">
                  <c:v>836.02</c:v>
                </c:pt>
                <c:pt idx="3">
                  <c:v>766.67</c:v>
                </c:pt>
                <c:pt idx="4">
                  <c:v>759.57</c:v>
                </c:pt>
              </c:numCache>
            </c:numRef>
          </c:val>
          <c:extLst>
            <c:ext xmlns:c16="http://schemas.microsoft.com/office/drawing/2014/chart" uri="{C3380CC4-5D6E-409C-BE32-E72D297353CC}">
              <c16:uniqueId val="{00000000-6A82-4E8F-A223-C85E0054F3A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A82-4E8F-A223-C85E0054F3A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73.44</c:v>
                </c:pt>
                <c:pt idx="1">
                  <c:v>69.7</c:v>
                </c:pt>
                <c:pt idx="2">
                  <c:v>78.55</c:v>
                </c:pt>
                <c:pt idx="3">
                  <c:v>49.19</c:v>
                </c:pt>
                <c:pt idx="4">
                  <c:v>33.479999999999997</c:v>
                </c:pt>
              </c:numCache>
            </c:numRef>
          </c:val>
          <c:extLst>
            <c:ext xmlns:c16="http://schemas.microsoft.com/office/drawing/2014/chart" uri="{C3380CC4-5D6E-409C-BE32-E72D297353CC}">
              <c16:uniqueId val="{00000000-9A9F-48EC-B2B3-9A1954BB272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9A9F-48EC-B2B3-9A1954BB272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268.86</c:v>
                </c:pt>
                <c:pt idx="1">
                  <c:v>288.79000000000002</c:v>
                </c:pt>
                <c:pt idx="2">
                  <c:v>257.64999999999998</c:v>
                </c:pt>
                <c:pt idx="3">
                  <c:v>419.22</c:v>
                </c:pt>
                <c:pt idx="4">
                  <c:v>620.19000000000005</c:v>
                </c:pt>
              </c:numCache>
            </c:numRef>
          </c:val>
          <c:extLst>
            <c:ext xmlns:c16="http://schemas.microsoft.com/office/drawing/2014/chart" uri="{C3380CC4-5D6E-409C-BE32-E72D297353CC}">
              <c16:uniqueId val="{00000000-FAA4-48BF-B5F4-65275942105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AA4-48BF-B5F4-65275942105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U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北海道　幌加内町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1308</v>
      </c>
      <c r="AM8" s="55"/>
      <c r="AN8" s="55"/>
      <c r="AO8" s="55"/>
      <c r="AP8" s="55"/>
      <c r="AQ8" s="55"/>
      <c r="AR8" s="55"/>
      <c r="AS8" s="55"/>
      <c r="AT8" s="54">
        <f>データ!T6</f>
        <v>767.04</v>
      </c>
      <c r="AU8" s="54"/>
      <c r="AV8" s="54"/>
      <c r="AW8" s="54"/>
      <c r="AX8" s="54"/>
      <c r="AY8" s="54"/>
      <c r="AZ8" s="54"/>
      <c r="BA8" s="54"/>
      <c r="BB8" s="54">
        <f>データ!U6</f>
        <v>1.71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63.76</v>
      </c>
      <c r="Q10" s="54"/>
      <c r="R10" s="54"/>
      <c r="S10" s="54"/>
      <c r="T10" s="54"/>
      <c r="U10" s="54"/>
      <c r="V10" s="54"/>
      <c r="W10" s="54">
        <f>データ!Q6</f>
        <v>74.05</v>
      </c>
      <c r="X10" s="54"/>
      <c r="Y10" s="54"/>
      <c r="Z10" s="54"/>
      <c r="AA10" s="54"/>
      <c r="AB10" s="54"/>
      <c r="AC10" s="54"/>
      <c r="AD10" s="55">
        <f>データ!R6</f>
        <v>3592</v>
      </c>
      <c r="AE10" s="55"/>
      <c r="AF10" s="55"/>
      <c r="AG10" s="55"/>
      <c r="AH10" s="55"/>
      <c r="AI10" s="55"/>
      <c r="AJ10" s="55"/>
      <c r="AK10" s="2"/>
      <c r="AL10" s="55">
        <f>データ!V6</f>
        <v>820</v>
      </c>
      <c r="AM10" s="55"/>
      <c r="AN10" s="55"/>
      <c r="AO10" s="55"/>
      <c r="AP10" s="55"/>
      <c r="AQ10" s="55"/>
      <c r="AR10" s="55"/>
      <c r="AS10" s="55"/>
      <c r="AT10" s="54">
        <f>データ!W6</f>
        <v>0.73</v>
      </c>
      <c r="AU10" s="54"/>
      <c r="AV10" s="54"/>
      <c r="AW10" s="54"/>
      <c r="AX10" s="54"/>
      <c r="AY10" s="54"/>
      <c r="AZ10" s="54"/>
      <c r="BA10" s="54"/>
      <c r="BB10" s="54">
        <f>データ!X6</f>
        <v>1123.29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45</v>
      </c>
      <c r="N86" s="12" t="s">
        <v>45</v>
      </c>
      <c r="O86" s="12" t="str">
        <f>データ!EO6</f>
        <v>【0.02】</v>
      </c>
    </row>
  </sheetData>
  <sheetProtection algorithmName="SHA-512" hashValue="0IWuJD4G71mym0kcS9fRpZOYhq/THLrjHc8ALb2tTShPr03vkwgCj7qX4ftKuRAoEd4mkdFcKhUZ7e9bNkhR8A==" saltValue="5gOn02GZgaxpBw4Eyt9Gz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14729</v>
      </c>
      <c r="D6" s="19">
        <f t="shared" si="3"/>
        <v>47</v>
      </c>
      <c r="E6" s="19">
        <f t="shared" si="3"/>
        <v>17</v>
      </c>
      <c r="F6" s="19">
        <f t="shared" si="3"/>
        <v>5</v>
      </c>
      <c r="G6" s="19">
        <f t="shared" si="3"/>
        <v>0</v>
      </c>
      <c r="H6" s="19" t="str">
        <f t="shared" si="3"/>
        <v>北海道　幌加内町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63.76</v>
      </c>
      <c r="Q6" s="20">
        <f t="shared" si="3"/>
        <v>74.05</v>
      </c>
      <c r="R6" s="20">
        <f t="shared" si="3"/>
        <v>3592</v>
      </c>
      <c r="S6" s="20">
        <f t="shared" si="3"/>
        <v>1308</v>
      </c>
      <c r="T6" s="20">
        <f t="shared" si="3"/>
        <v>767.04</v>
      </c>
      <c r="U6" s="20">
        <f t="shared" si="3"/>
        <v>1.71</v>
      </c>
      <c r="V6" s="20">
        <f t="shared" si="3"/>
        <v>820</v>
      </c>
      <c r="W6" s="20">
        <f t="shared" si="3"/>
        <v>0.73</v>
      </c>
      <c r="X6" s="20">
        <f t="shared" si="3"/>
        <v>1123.29</v>
      </c>
      <c r="Y6" s="21">
        <f>IF(Y7="",NA(),Y7)</f>
        <v>86.11</v>
      </c>
      <c r="Z6" s="21">
        <f t="shared" ref="Z6:AH6" si="4">IF(Z7="",NA(),Z7)</f>
        <v>85.32</v>
      </c>
      <c r="AA6" s="21">
        <f t="shared" si="4"/>
        <v>90</v>
      </c>
      <c r="AB6" s="21">
        <f t="shared" si="4"/>
        <v>71.73</v>
      </c>
      <c r="AC6" s="21">
        <f t="shared" si="4"/>
        <v>55.33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1040.53</v>
      </c>
      <c r="BG6" s="21">
        <f t="shared" ref="BG6:BO6" si="7">IF(BG7="",NA(),BG7)</f>
        <v>957.48</v>
      </c>
      <c r="BH6" s="21">
        <f t="shared" si="7"/>
        <v>836.02</v>
      </c>
      <c r="BI6" s="21">
        <f t="shared" si="7"/>
        <v>766.67</v>
      </c>
      <c r="BJ6" s="21">
        <f t="shared" si="7"/>
        <v>759.57</v>
      </c>
      <c r="BK6" s="21">
        <f t="shared" si="7"/>
        <v>789.46</v>
      </c>
      <c r="BL6" s="21">
        <f t="shared" si="7"/>
        <v>826.83</v>
      </c>
      <c r="BM6" s="21">
        <f t="shared" si="7"/>
        <v>867.83</v>
      </c>
      <c r="BN6" s="21">
        <f t="shared" si="7"/>
        <v>791.76</v>
      </c>
      <c r="BO6" s="21">
        <f t="shared" si="7"/>
        <v>900.82</v>
      </c>
      <c r="BP6" s="20" t="str">
        <f>IF(BP7="","",IF(BP7="-","【-】","【"&amp;SUBSTITUTE(TEXT(BP7,"#,##0.00"),"-","△")&amp;"】"))</f>
        <v>【809.19】</v>
      </c>
      <c r="BQ6" s="21">
        <f>IF(BQ7="",NA(),BQ7)</f>
        <v>73.44</v>
      </c>
      <c r="BR6" s="21">
        <f t="shared" ref="BR6:BZ6" si="8">IF(BR7="",NA(),BR7)</f>
        <v>69.7</v>
      </c>
      <c r="BS6" s="21">
        <f t="shared" si="8"/>
        <v>78.55</v>
      </c>
      <c r="BT6" s="21">
        <f t="shared" si="8"/>
        <v>49.19</v>
      </c>
      <c r="BU6" s="21">
        <f t="shared" si="8"/>
        <v>33.479999999999997</v>
      </c>
      <c r="BV6" s="21">
        <f t="shared" si="8"/>
        <v>57.77</v>
      </c>
      <c r="BW6" s="21">
        <f t="shared" si="8"/>
        <v>57.31</v>
      </c>
      <c r="BX6" s="21">
        <f t="shared" si="8"/>
        <v>57.08</v>
      </c>
      <c r="BY6" s="21">
        <f t="shared" si="8"/>
        <v>56.26</v>
      </c>
      <c r="BZ6" s="21">
        <f t="shared" si="8"/>
        <v>52.94</v>
      </c>
      <c r="CA6" s="20" t="str">
        <f>IF(CA7="","",IF(CA7="-","【-】","【"&amp;SUBSTITUTE(TEXT(CA7,"#,##0.00"),"-","△")&amp;"】"))</f>
        <v>【57.02】</v>
      </c>
      <c r="CB6" s="21">
        <f>IF(CB7="",NA(),CB7)</f>
        <v>268.86</v>
      </c>
      <c r="CC6" s="21">
        <f t="shared" ref="CC6:CK6" si="9">IF(CC7="",NA(),CC7)</f>
        <v>288.79000000000002</v>
      </c>
      <c r="CD6" s="21">
        <f t="shared" si="9"/>
        <v>257.64999999999998</v>
      </c>
      <c r="CE6" s="21">
        <f t="shared" si="9"/>
        <v>419.22</v>
      </c>
      <c r="CF6" s="21">
        <f t="shared" si="9"/>
        <v>620.19000000000005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44.8</v>
      </c>
      <c r="CN6" s="21">
        <f t="shared" ref="CN6:CV6" si="10">IF(CN7="",NA(),CN7)</f>
        <v>48.21</v>
      </c>
      <c r="CO6" s="21">
        <f t="shared" si="10"/>
        <v>45.14</v>
      </c>
      <c r="CP6" s="21">
        <f t="shared" si="10"/>
        <v>43.78</v>
      </c>
      <c r="CQ6" s="21">
        <f t="shared" si="10"/>
        <v>43.44</v>
      </c>
      <c r="CR6" s="21">
        <f t="shared" si="10"/>
        <v>50.68</v>
      </c>
      <c r="CS6" s="21">
        <f t="shared" si="10"/>
        <v>50.14</v>
      </c>
      <c r="CT6" s="21">
        <f t="shared" si="10"/>
        <v>54.83</v>
      </c>
      <c r="CU6" s="21">
        <f t="shared" si="10"/>
        <v>66.53</v>
      </c>
      <c r="CV6" s="21">
        <f t="shared" si="10"/>
        <v>52.35</v>
      </c>
      <c r="CW6" s="20" t="str">
        <f>IF(CW7="","",IF(CW7="-","【-】","【"&amp;SUBSTITUTE(TEXT(CW7,"#,##0.00"),"-","△")&amp;"】"))</f>
        <v>【52.55】</v>
      </c>
      <c r="CX6" s="21">
        <f>IF(CX7="",NA(),CX7)</f>
        <v>97.52</v>
      </c>
      <c r="CY6" s="21">
        <f t="shared" ref="CY6:DG6" si="11">IF(CY7="",NA(),CY7)</f>
        <v>97.96</v>
      </c>
      <c r="CZ6" s="21">
        <f t="shared" si="11"/>
        <v>98.14</v>
      </c>
      <c r="DA6" s="21">
        <f t="shared" si="11"/>
        <v>98.67</v>
      </c>
      <c r="DB6" s="21">
        <f t="shared" si="11"/>
        <v>98.78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14729</v>
      </c>
      <c r="D7" s="23">
        <v>47</v>
      </c>
      <c r="E7" s="23">
        <v>17</v>
      </c>
      <c r="F7" s="23">
        <v>5</v>
      </c>
      <c r="G7" s="23">
        <v>0</v>
      </c>
      <c r="H7" s="23" t="s">
        <v>99</v>
      </c>
      <c r="I7" s="23" t="s">
        <v>100</v>
      </c>
      <c r="J7" s="23" t="s">
        <v>101</v>
      </c>
      <c r="K7" s="23" t="s">
        <v>102</v>
      </c>
      <c r="L7" s="23" t="s">
        <v>103</v>
      </c>
      <c r="M7" s="23" t="s">
        <v>104</v>
      </c>
      <c r="N7" s="24" t="s">
        <v>105</v>
      </c>
      <c r="O7" s="24" t="s">
        <v>106</v>
      </c>
      <c r="P7" s="24">
        <v>63.76</v>
      </c>
      <c r="Q7" s="24">
        <v>74.05</v>
      </c>
      <c r="R7" s="24">
        <v>3592</v>
      </c>
      <c r="S7" s="24">
        <v>1308</v>
      </c>
      <c r="T7" s="24">
        <v>767.04</v>
      </c>
      <c r="U7" s="24">
        <v>1.71</v>
      </c>
      <c r="V7" s="24">
        <v>820</v>
      </c>
      <c r="W7" s="24">
        <v>0.73</v>
      </c>
      <c r="X7" s="24">
        <v>1123.29</v>
      </c>
      <c r="Y7" s="24">
        <v>86.11</v>
      </c>
      <c r="Z7" s="24">
        <v>85.32</v>
      </c>
      <c r="AA7" s="24">
        <v>90</v>
      </c>
      <c r="AB7" s="24">
        <v>71.73</v>
      </c>
      <c r="AC7" s="24">
        <v>55.33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1040.53</v>
      </c>
      <c r="BG7" s="24">
        <v>957.48</v>
      </c>
      <c r="BH7" s="24">
        <v>836.02</v>
      </c>
      <c r="BI7" s="24">
        <v>766.67</v>
      </c>
      <c r="BJ7" s="24">
        <v>759.57</v>
      </c>
      <c r="BK7" s="24">
        <v>789.46</v>
      </c>
      <c r="BL7" s="24">
        <v>826.83</v>
      </c>
      <c r="BM7" s="24">
        <v>867.83</v>
      </c>
      <c r="BN7" s="24">
        <v>791.76</v>
      </c>
      <c r="BO7" s="24">
        <v>900.82</v>
      </c>
      <c r="BP7" s="24">
        <v>809.19</v>
      </c>
      <c r="BQ7" s="24">
        <v>73.44</v>
      </c>
      <c r="BR7" s="24">
        <v>69.7</v>
      </c>
      <c r="BS7" s="24">
        <v>78.55</v>
      </c>
      <c r="BT7" s="24">
        <v>49.19</v>
      </c>
      <c r="BU7" s="24">
        <v>33.479999999999997</v>
      </c>
      <c r="BV7" s="24">
        <v>57.77</v>
      </c>
      <c r="BW7" s="24">
        <v>57.31</v>
      </c>
      <c r="BX7" s="24">
        <v>57.08</v>
      </c>
      <c r="BY7" s="24">
        <v>56.26</v>
      </c>
      <c r="BZ7" s="24">
        <v>52.94</v>
      </c>
      <c r="CA7" s="24">
        <v>57.02</v>
      </c>
      <c r="CB7" s="24">
        <v>268.86</v>
      </c>
      <c r="CC7" s="24">
        <v>288.79000000000002</v>
      </c>
      <c r="CD7" s="24">
        <v>257.64999999999998</v>
      </c>
      <c r="CE7" s="24">
        <v>419.22</v>
      </c>
      <c r="CF7" s="24">
        <v>620.19000000000005</v>
      </c>
      <c r="CG7" s="24">
        <v>274.35000000000002</v>
      </c>
      <c r="CH7" s="24">
        <v>273.52</v>
      </c>
      <c r="CI7" s="24">
        <v>274.99</v>
      </c>
      <c r="CJ7" s="24">
        <v>282.08999999999997</v>
      </c>
      <c r="CK7" s="24">
        <v>303.27999999999997</v>
      </c>
      <c r="CL7" s="24">
        <v>273.68</v>
      </c>
      <c r="CM7" s="24">
        <v>44.8</v>
      </c>
      <c r="CN7" s="24">
        <v>48.21</v>
      </c>
      <c r="CO7" s="24">
        <v>45.14</v>
      </c>
      <c r="CP7" s="24">
        <v>43.78</v>
      </c>
      <c r="CQ7" s="24">
        <v>43.44</v>
      </c>
      <c r="CR7" s="24">
        <v>50.68</v>
      </c>
      <c r="CS7" s="24">
        <v>50.14</v>
      </c>
      <c r="CT7" s="24">
        <v>54.83</v>
      </c>
      <c r="CU7" s="24">
        <v>66.53</v>
      </c>
      <c r="CV7" s="24">
        <v>52.35</v>
      </c>
      <c r="CW7" s="24">
        <v>52.55</v>
      </c>
      <c r="CX7" s="24">
        <v>97.52</v>
      </c>
      <c r="CY7" s="24">
        <v>97.96</v>
      </c>
      <c r="CZ7" s="24">
        <v>98.14</v>
      </c>
      <c r="DA7" s="24">
        <v>98.67</v>
      </c>
      <c r="DB7" s="24">
        <v>98.78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塩地 勇斗</cp:lastModifiedBy>
  <dcterms:created xsi:type="dcterms:W3CDTF">2023-12-12T02:51:42Z</dcterms:created>
  <dcterms:modified xsi:type="dcterms:W3CDTF">2024-01-25T08:08:32Z</dcterms:modified>
  <cp:category/>
</cp:coreProperties>
</file>