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水道・下水道係\支庁・保健所等報告書類\平成２７年度\【照会２／１０〆】公営企業に係る「経営比較分析表」の分析等について（依頼）Ｈ28.1.25\47法非適171～181下水（訂正）\"/>
    </mc:Choice>
  </mc:AlternateContent>
  <workbookProtection workbookPassword="B501" lockStructure="1"/>
  <bookViews>
    <workbookView xWindow="0" yWindow="0" windowWidth="28680" windowHeight="119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<sst xmlns="http://schemas.openxmlformats.org/spreadsheetml/2006/main" count="221" uniqueCount="111">
  <si>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</si>
  <si>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</si>
  <si>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</si>
  <si>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</si>
  <si>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</si>
  <si>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</si>
  <si>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</si>
  <si>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</si>
  <si>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</si>
  <si>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</si>
  <si>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</si>
  <si>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</si>
  <si>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</si>
  <si>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</si>
  <si>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</si>
  <si>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</si>
  <si>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</si>
  <si>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</si>
  <si>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</si>
  <si>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</si>
  <si>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</si>
  <si>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</si>
  <si>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</si>
  <si>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</si>
  <si>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</si>
  <si>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</si>
  <si>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</si>
  <si>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</si>
  <si>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</si>
  <si>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</si>
  <si>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</si>
  <si>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</si>
  <si>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</si>
  <si>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</si>
  <si>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</si>
  <si>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</si>
  <si>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</si>
  <si>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</si>
  <si>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</si>
  <si>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</si>
  <si>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</si>
  <si>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</si>
  <si>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</si>
  <si>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</si>
  <si>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</si>
  <si>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</si>
  <si>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</si>
  <si>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</si>
  <si>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</si>
  <si>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</si>
  <si>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</si>
  <si>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</si>
  <si>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</si>
  <si>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</si>
  <si>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</si>
  <si>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</si>
  <si>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</si>
  <si>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</si>
  <si>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</si>
  <si>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</si>
  <si>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</si>
  <si>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</si>
  <si>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</si>
  <si>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</si>
  <si>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</si>
  <si>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</si>
  <si>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</si>
  <si>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</si>
  <si>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</si>
  <si>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</si>
  <si>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</si>
  <si>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</si>
  <si>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</si>
  <si>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</si>
  <si>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</si>
  <si>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</si>
  <si>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</si>
  <si>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</si>
  <si>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</si>
  <si>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</si>
  <si>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</si>
  <si>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</si>
  <si>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</si>
  <si>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</si>
  <si>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</si>
  <si>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</si>
  <si>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</si>
  <si>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</si>
  <si>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</si>
  <si>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</si>
  <si>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</si>
  <si>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</si>
  <si>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</si>
  <si>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</si>
  <si>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</si>
  <si>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</si>
  <si>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幌加内町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</si>
  <si>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</si>
  <si>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</si>
  <si>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</si>
  <si>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</si>
  <si>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</si>
  <si>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</si>
  <si>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</si>
  <si>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</si>
  <si>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</si>
  <si>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</si>
  <si>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</si>
  <si>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較すると収益的収支比率・経費回収率共に高い水準ですが、平成11年度に供用開始しており、今後機能強化事業も予定しており多額の改修費用が発生する為、更に高い水準で運営をしていく必要がある。水洗化率については供用開始直後から右肩上がりで高い水準にありますが、更なる加入促進に努める。</t>
    <rPh sb="0" eb="2">
      <t>ルイジ</t>
    </rPh>
    <rPh sb="2" eb="4">
      <t>ダンタイ</t>
    </rPh>
    <rPh sb="5" eb="7">
      <t>ヒカク</t>
    </rPh>
    <rPh sb="10" eb="13">
      <t>シュウエキテキ</t>
    </rPh>
    <rPh sb="13" eb="15">
      <t>シュウシ</t>
    </rPh>
    <rPh sb="15" eb="17">
      <t>ヒリツ</t>
    </rPh>
    <rPh sb="18" eb="20">
      <t>ケイヒ</t>
    </rPh>
    <rPh sb="20" eb="22">
      <t>カイシュウ</t>
    </rPh>
    <rPh sb="22" eb="23">
      <t>リツ</t>
    </rPh>
    <rPh sb="23" eb="24">
      <t>トモ</t>
    </rPh>
    <rPh sb="25" eb="26">
      <t>タカ</t>
    </rPh>
    <rPh sb="27" eb="29">
      <t>スイジュン</t>
    </rPh>
    <rPh sb="33" eb="35">
      <t>ヘイセイ</t>
    </rPh>
    <rPh sb="37" eb="39">
      <t>ネンド</t>
    </rPh>
    <rPh sb="40" eb="42">
      <t>キョウヨウ</t>
    </rPh>
    <rPh sb="42" eb="44">
      <t>カイシ</t>
    </rPh>
    <rPh sb="49" eb="51">
      <t>コンゴ</t>
    </rPh>
    <rPh sb="51" eb="53">
      <t>キノウ</t>
    </rPh>
    <rPh sb="53" eb="55">
      <t>キョウカ</t>
    </rPh>
    <rPh sb="55" eb="57">
      <t>ジギョウ</t>
    </rPh>
    <rPh sb="58" eb="60">
      <t>ヨテイ</t>
    </rPh>
    <rPh sb="64" eb="66">
      <t>タガク</t>
    </rPh>
    <rPh sb="67" eb="69">
      <t>カイシュウ</t>
    </rPh>
    <rPh sb="69" eb="71">
      <t>ヒヨウ</t>
    </rPh>
    <rPh sb="72" eb="74">
      <t>ハッセイ</t>
    </rPh>
    <rPh sb="76" eb="77">
      <t>タメ</t>
    </rPh>
    <rPh sb="78" eb="79">
      <t>サラ</t>
    </rPh>
    <rPh sb="80" eb="81">
      <t>タカ</t>
    </rPh>
    <rPh sb="82" eb="84">
      <t>スイジュン</t>
    </rPh>
    <rPh sb="85" eb="87">
      <t>ウンエイ</t>
    </rPh>
    <rPh sb="92" eb="94">
      <t>ヒツヨウ</t>
    </rPh>
    <rPh sb="98" eb="101">
      <t>スイセンカ</t>
    </rPh>
    <rPh sb="101" eb="102">
      <t>リツ</t>
    </rPh>
    <rPh sb="107" eb="109">
      <t>キョウヨウ</t>
    </rPh>
    <rPh sb="109" eb="111">
      <t>カイシ</t>
    </rPh>
    <rPh sb="111" eb="113">
      <t>チョクゴ</t>
    </rPh>
    <rPh sb="115" eb="117">
      <t>ミギカタ</t>
    </rPh>
    <rPh sb="117" eb="118">
      <t>ア</t>
    </rPh>
    <rPh sb="121" eb="122">
      <t>タカ</t>
    </rPh>
    <rPh sb="123" eb="125">
      <t>スイジュン</t>
    </rPh>
    <rPh sb="132" eb="133">
      <t>サラ</t>
    </rPh>
    <rPh sb="135" eb="137">
      <t>カニュウ</t>
    </rPh>
    <rPh sb="137" eb="139">
      <t>ソクシン</t>
    </rPh>
    <rPh sb="140" eb="141">
      <t>ツト</t>
    </rPh>
    <phoneticPr fontId="4"/>
  </si>
  <si>
    <t>平成11年度の供用開始の為、管渠については法定耐用年数を超えるものは無いが、処理場の計装・機械設備などについては、今後予定している機能診断・最適整備構想を基に機能強化事業を実施予定。</t>
    <rPh sb="0" eb="2">
      <t>ヘイセイ</t>
    </rPh>
    <rPh sb="4" eb="6">
      <t>ネンド</t>
    </rPh>
    <rPh sb="7" eb="9">
      <t>キョウヨウ</t>
    </rPh>
    <rPh sb="9" eb="11">
      <t>カイシ</t>
    </rPh>
    <rPh sb="12" eb="13">
      <t>タメ</t>
    </rPh>
    <rPh sb="14" eb="15">
      <t>カン</t>
    </rPh>
    <rPh sb="15" eb="16">
      <t>キョ</t>
    </rPh>
    <rPh sb="21" eb="23">
      <t>ホウテイ</t>
    </rPh>
    <rPh sb="23" eb="25">
      <t>タイヨウ</t>
    </rPh>
    <rPh sb="25" eb="27">
      <t>ネンスウ</t>
    </rPh>
    <rPh sb="28" eb="29">
      <t>コ</t>
    </rPh>
    <rPh sb="34" eb="35">
      <t>ナ</t>
    </rPh>
    <rPh sb="38" eb="40">
      <t>ショリ</t>
    </rPh>
    <rPh sb="40" eb="41">
      <t>ジョウ</t>
    </rPh>
    <rPh sb="42" eb="44">
      <t>ケイソウ</t>
    </rPh>
    <rPh sb="45" eb="47">
      <t>キカイ</t>
    </rPh>
    <rPh sb="47" eb="49">
      <t>セツビ</t>
    </rPh>
    <rPh sb="57" eb="59">
      <t>コンゴ</t>
    </rPh>
    <rPh sb="59" eb="61">
      <t>ヨテイ</t>
    </rPh>
    <rPh sb="65" eb="67">
      <t>キノウ</t>
    </rPh>
    <rPh sb="67" eb="69">
      <t>シンダン</t>
    </rPh>
    <rPh sb="70" eb="72">
      <t>サイテキ</t>
    </rPh>
    <rPh sb="72" eb="74">
      <t>セイビ</t>
    </rPh>
    <rPh sb="74" eb="76">
      <t>コウソウ</t>
    </rPh>
    <rPh sb="77" eb="78">
      <t>モト</t>
    </rPh>
    <rPh sb="79" eb="81">
      <t>キノウ</t>
    </rPh>
    <rPh sb="81" eb="83">
      <t>キョウカ</t>
    </rPh>
    <rPh sb="83" eb="85">
      <t>ジギョウ</t>
    </rPh>
    <rPh sb="86" eb="88">
      <t>ジッシ</t>
    </rPh>
    <rPh sb="88" eb="90">
      <t>ヨテイ</t>
    </rPh>
    <phoneticPr fontId="4"/>
  </si>
  <si>
    <t>当町は平成18～20年度の3ヵ年で料金改定を行い総収益の増収を行ってきたが、更に今後は人口減少に伴い料金収入が減少していくことや、今後予定している機能強化事業を実施する為、維持管理等のあり方などを見直し経費の削減に努める。</t>
    <rPh sb="0" eb="2">
      <t>トウチョウ</t>
    </rPh>
    <rPh sb="3" eb="5">
      <t>ヘイセイ</t>
    </rPh>
    <rPh sb="10" eb="12">
      <t>ネンド</t>
    </rPh>
    <rPh sb="15" eb="16">
      <t>ネン</t>
    </rPh>
    <rPh sb="17" eb="19">
      <t>リョウキン</t>
    </rPh>
    <rPh sb="19" eb="21">
      <t>カイテイ</t>
    </rPh>
    <rPh sb="22" eb="23">
      <t>オコナ</t>
    </rPh>
    <rPh sb="24" eb="27">
      <t>ソウシュウエキ</t>
    </rPh>
    <rPh sb="28" eb="30">
      <t>ゾウシュウ</t>
    </rPh>
    <rPh sb="31" eb="32">
      <t>オコナ</t>
    </rPh>
    <rPh sb="38" eb="39">
      <t>サラ</t>
    </rPh>
    <rPh sb="40" eb="42">
      <t>コンゴ</t>
    </rPh>
    <rPh sb="43" eb="45">
      <t>ジンコウ</t>
    </rPh>
    <rPh sb="45" eb="47">
      <t>ゲンショウ</t>
    </rPh>
    <rPh sb="48" eb="49">
      <t>トモナ</t>
    </rPh>
    <rPh sb="50" eb="52">
      <t>リョウキン</t>
    </rPh>
    <rPh sb="52" eb="54">
      <t>シュウニュウ</t>
    </rPh>
    <rPh sb="55" eb="57">
      <t>ゲンショウ</t>
    </rPh>
    <rPh sb="65" eb="67">
      <t>コンゴ</t>
    </rPh>
    <rPh sb="67" eb="69">
      <t>ヨテイ</t>
    </rPh>
    <rPh sb="73" eb="75">
      <t>キノウ</t>
    </rPh>
    <rPh sb="75" eb="77">
      <t>キョウカ</t>
    </rPh>
    <rPh sb="77" eb="79">
      <t>ジギョウ</t>
    </rPh>
    <rPh sb="80" eb="82">
      <t>ジッシ</t>
    </rPh>
    <rPh sb="84" eb="85">
      <t>タメ</t>
    </rPh>
    <rPh sb="86" eb="88">
      <t>イジ</t>
    </rPh>
    <rPh sb="88" eb="90">
      <t>カンリ</t>
    </rPh>
    <rPh sb="90" eb="91">
      <t>トウ</t>
    </rPh>
    <rPh sb="94" eb="95">
      <t>カタ</t>
    </rPh>
    <rPh sb="98" eb="100">
      <t>ミナオ</t>
    </rPh>
    <rPh sb="101" eb="103">
      <t>ケイヒ</t>
    </rPh>
    <rPh sb="104" eb="106">
      <t>サクゲン</t>
    </rPh>
    <rPh sb="107" eb="10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</si>
</sst>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2040416"/>
        <c:axId val="37204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372040416"/>
        <c:axId val="372040808"/>
      </c:lineChart>
      <c:dateAx>
        <c:axId val="372040416"/>
        <c:scaling>
          <c:orientation val="minMax"/>
        </c:scaling>
        <c:delete val="1"/>
        <c:axPos val="b"/>
        <c:numFmt formatCode="ge" sourceLinked="1"/>
        <c:majorTickMark val="none"/>
        <c:minorTickMark val="none"/>
        <c:tickLblPos val="none"/>
        <c:crossAx val="372040808"/>
        <c:crosses val="autoZero"/>
        <c:auto val="1"/>
        <c:lblOffset val="100"/>
        <c:baseTimeUnit val="years"/>
      </c:dateAx>
      <c:valAx>
        <c:axId val="37204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43.78</c:v>
                </c:pt>
                <c:pt idx="1">
                  <c:v>42.93</c:v>
                </c:pt>
                <c:pt idx="2">
                  <c:v>43.1</c:v>
                </c:pt>
                <c:pt idx="3">
                  <c:v>42.25</c:v>
                </c:pt>
                <c:pt idx="4">
                  <c:v>48.72</c:v>
                </c:pt>
              </c:numCache>
            </c:numRef>
          </c:val>
        </c:ser>
        <c:dLbls>
          <c:showLegendKey val="0"/>
          <c:showVal val="0"/>
          <c:showCatName val="0"/>
          <c:showSerName val="0"/>
          <c:showPercent val="0"/>
          <c:showBubbleSize val="0"/>
        </c:dLbls>
        <c:gapWidth val="150"/>
        <c:axId val="373677280"/>
        <c:axId val="37367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373677280"/>
        <c:axId val="373677672"/>
      </c:lineChart>
      <c:dateAx>
        <c:axId val="373677280"/>
        <c:scaling>
          <c:orientation val="minMax"/>
        </c:scaling>
        <c:delete val="1"/>
        <c:axPos val="b"/>
        <c:numFmt formatCode="ge" sourceLinked="1"/>
        <c:majorTickMark val="none"/>
        <c:minorTickMark val="none"/>
        <c:tickLblPos val="none"/>
        <c:crossAx val="373677672"/>
        <c:crosses val="autoZero"/>
        <c:auto val="1"/>
        <c:lblOffset val="100"/>
        <c:baseTimeUnit val="years"/>
      </c:dateAx>
      <c:valAx>
        <c:axId val="37367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94.15</c:v>
                </c:pt>
                <c:pt idx="1">
                  <c:v>94.96</c:v>
                </c:pt>
                <c:pt idx="2">
                  <c:v>95.16</c:v>
                </c:pt>
                <c:pt idx="3">
                  <c:v>95.74</c:v>
                </c:pt>
                <c:pt idx="4">
                  <c:v>96.14</c:v>
                </c:pt>
              </c:numCache>
            </c:numRef>
          </c:val>
        </c:ser>
        <c:dLbls>
          <c:showLegendKey val="0"/>
          <c:showVal val="0"/>
          <c:showCatName val="0"/>
          <c:showSerName val="0"/>
          <c:showPercent val="0"/>
          <c:showBubbleSize val="0"/>
        </c:dLbls>
        <c:gapWidth val="150"/>
        <c:axId val="373933768"/>
        <c:axId val="37393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373933768"/>
        <c:axId val="373934160"/>
      </c:lineChart>
      <c:dateAx>
        <c:axId val="373933768"/>
        <c:scaling>
          <c:orientation val="minMax"/>
        </c:scaling>
        <c:delete val="1"/>
        <c:axPos val="b"/>
        <c:numFmt formatCode="ge" sourceLinked="1"/>
        <c:majorTickMark val="none"/>
        <c:minorTickMark val="none"/>
        <c:tickLblPos val="none"/>
        <c:crossAx val="373934160"/>
        <c:crosses val="autoZero"/>
        <c:auto val="1"/>
        <c:lblOffset val="100"/>
        <c:baseTimeUnit val="years"/>
      </c:dateAx>
      <c:valAx>
        <c:axId val="37393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93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73.790000000000006</c:v>
                </c:pt>
                <c:pt idx="1">
                  <c:v>93.37</c:v>
                </c:pt>
                <c:pt idx="2">
                  <c:v>97</c:v>
                </c:pt>
                <c:pt idx="3">
                  <c:v>105.26</c:v>
                </c:pt>
                <c:pt idx="4">
                  <c:v>91.26</c:v>
                </c:pt>
              </c:numCache>
            </c:numRef>
          </c:val>
        </c:ser>
        <c:dLbls>
          <c:showLegendKey val="0"/>
          <c:showVal val="0"/>
          <c:showCatName val="0"/>
          <c:showSerName val="0"/>
          <c:showPercent val="0"/>
          <c:showBubbleSize val="0"/>
        </c:dLbls>
        <c:gapWidth val="150"/>
        <c:axId val="372041984"/>
        <c:axId val="37204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2041984"/>
        <c:axId val="372042376"/>
      </c:lineChart>
      <c:dateAx>
        <c:axId val="372041984"/>
        <c:scaling>
          <c:orientation val="minMax"/>
        </c:scaling>
        <c:delete val="1"/>
        <c:axPos val="b"/>
        <c:numFmt formatCode="ge" sourceLinked="1"/>
        <c:majorTickMark val="none"/>
        <c:minorTickMark val="none"/>
        <c:tickLblPos val="none"/>
        <c:crossAx val="372042376"/>
        <c:crosses val="autoZero"/>
        <c:auto val="1"/>
        <c:lblOffset val="100"/>
        <c:baseTimeUnit val="years"/>
      </c:dateAx>
      <c:valAx>
        <c:axId val="37204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2043552"/>
        <c:axId val="37204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2043552"/>
        <c:axId val="372043944"/>
      </c:lineChart>
      <c:dateAx>
        <c:axId val="372043552"/>
        <c:scaling>
          <c:orientation val="minMax"/>
        </c:scaling>
        <c:delete val="1"/>
        <c:axPos val="b"/>
        <c:numFmt formatCode="ge" sourceLinked="1"/>
        <c:majorTickMark val="none"/>
        <c:minorTickMark val="none"/>
        <c:tickLblPos val="none"/>
        <c:crossAx val="372043944"/>
        <c:crosses val="autoZero"/>
        <c:auto val="1"/>
        <c:lblOffset val="100"/>
        <c:baseTimeUnit val="years"/>
      </c:dateAx>
      <c:valAx>
        <c:axId val="37204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3170168"/>
        <c:axId val="3731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3170168"/>
        <c:axId val="373170560"/>
      </c:lineChart>
      <c:dateAx>
        <c:axId val="373170168"/>
        <c:scaling>
          <c:orientation val="minMax"/>
        </c:scaling>
        <c:delete val="1"/>
        <c:axPos val="b"/>
        <c:numFmt formatCode="ge" sourceLinked="1"/>
        <c:majorTickMark val="none"/>
        <c:minorTickMark val="none"/>
        <c:tickLblPos val="none"/>
        <c:crossAx val="373170560"/>
        <c:crosses val="autoZero"/>
        <c:auto val="1"/>
        <c:lblOffset val="100"/>
        <c:baseTimeUnit val="years"/>
      </c:dateAx>
      <c:valAx>
        <c:axId val="3731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7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3171736"/>
        <c:axId val="37317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3171736"/>
        <c:axId val="373172128"/>
      </c:lineChart>
      <c:dateAx>
        <c:axId val="373171736"/>
        <c:scaling>
          <c:orientation val="minMax"/>
        </c:scaling>
        <c:delete val="1"/>
        <c:axPos val="b"/>
        <c:numFmt formatCode="ge" sourceLinked="1"/>
        <c:majorTickMark val="none"/>
        <c:minorTickMark val="none"/>
        <c:tickLblPos val="none"/>
        <c:crossAx val="373172128"/>
        <c:crosses val="autoZero"/>
        <c:auto val="1"/>
        <c:lblOffset val="100"/>
        <c:baseTimeUnit val="years"/>
      </c:dateAx>
      <c:valAx>
        <c:axId val="3731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17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3559208"/>
        <c:axId val="37355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3559208"/>
        <c:axId val="373559600"/>
      </c:lineChart>
      <c:dateAx>
        <c:axId val="373559208"/>
        <c:scaling>
          <c:orientation val="minMax"/>
        </c:scaling>
        <c:delete val="1"/>
        <c:axPos val="b"/>
        <c:numFmt formatCode="ge" sourceLinked="1"/>
        <c:majorTickMark val="none"/>
        <c:minorTickMark val="none"/>
        <c:tickLblPos val="none"/>
        <c:crossAx val="373559600"/>
        <c:crosses val="autoZero"/>
        <c:auto val="1"/>
        <c:lblOffset val="100"/>
        <c:baseTimeUnit val="years"/>
      </c:dateAx>
      <c:valAx>
        <c:axId val="37355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5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558.20000000000005</c:v>
                </c:pt>
                <c:pt idx="1">
                  <c:v>102.5</c:v>
                </c:pt>
                <c:pt idx="2">
                  <c:v>68.430000000000007</c:v>
                </c:pt>
                <c:pt idx="3">
                  <c:v>17.100000000000001</c:v>
                </c:pt>
                <c:pt idx="4">
                  <c:v>37.42</c:v>
                </c:pt>
              </c:numCache>
            </c:numRef>
          </c:val>
        </c:ser>
        <c:dLbls>
          <c:showLegendKey val="0"/>
          <c:showVal val="0"/>
          <c:showCatName val="0"/>
          <c:showSerName val="0"/>
          <c:showPercent val="0"/>
          <c:showBubbleSize val="0"/>
        </c:dLbls>
        <c:gapWidth val="150"/>
        <c:axId val="373560776"/>
        <c:axId val="37356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373560776"/>
        <c:axId val="373561168"/>
      </c:lineChart>
      <c:dateAx>
        <c:axId val="373560776"/>
        <c:scaling>
          <c:orientation val="minMax"/>
        </c:scaling>
        <c:delete val="1"/>
        <c:axPos val="b"/>
        <c:numFmt formatCode="ge" sourceLinked="1"/>
        <c:majorTickMark val="none"/>
        <c:minorTickMark val="none"/>
        <c:tickLblPos val="none"/>
        <c:crossAx val="373561168"/>
        <c:crosses val="autoZero"/>
        <c:auto val="1"/>
        <c:lblOffset val="100"/>
        <c:baseTimeUnit val="years"/>
      </c:dateAx>
      <c:valAx>
        <c:axId val="37356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6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58.86</c:v>
                </c:pt>
                <c:pt idx="1">
                  <c:v>83.83</c:v>
                </c:pt>
                <c:pt idx="2">
                  <c:v>92.43</c:v>
                </c:pt>
                <c:pt idx="3">
                  <c:v>93.75</c:v>
                </c:pt>
                <c:pt idx="4">
                  <c:v>82.41</c:v>
                </c:pt>
              </c:numCache>
            </c:numRef>
          </c:val>
        </c:ser>
        <c:dLbls>
          <c:showLegendKey val="0"/>
          <c:showVal val="0"/>
          <c:showCatName val="0"/>
          <c:showSerName val="0"/>
          <c:showPercent val="0"/>
          <c:showBubbleSize val="0"/>
        </c:dLbls>
        <c:gapWidth val="150"/>
        <c:axId val="373562344"/>
        <c:axId val="37356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373562344"/>
        <c:axId val="373562736"/>
      </c:lineChart>
      <c:dateAx>
        <c:axId val="373562344"/>
        <c:scaling>
          <c:orientation val="minMax"/>
        </c:scaling>
        <c:delete val="1"/>
        <c:axPos val="b"/>
        <c:numFmt formatCode="ge" sourceLinked="1"/>
        <c:majorTickMark val="none"/>
        <c:minorTickMark val="none"/>
        <c:tickLblPos val="none"/>
        <c:crossAx val="373562736"/>
        <c:crosses val="autoZero"/>
        <c:auto val="1"/>
        <c:lblOffset val="100"/>
        <c:baseTimeUnit val="years"/>
      </c:dateAx>
      <c:valAx>
        <c:axId val="37356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6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322.89999999999998</c:v>
                </c:pt>
                <c:pt idx="1">
                  <c:v>227.77</c:v>
                </c:pt>
                <c:pt idx="2">
                  <c:v>207.51</c:v>
                </c:pt>
                <c:pt idx="3">
                  <c:v>204.2</c:v>
                </c:pt>
                <c:pt idx="4">
                  <c:v>241.24</c:v>
                </c:pt>
              </c:numCache>
            </c:numRef>
          </c:val>
        </c:ser>
        <c:dLbls>
          <c:showLegendKey val="0"/>
          <c:showVal val="0"/>
          <c:showCatName val="0"/>
          <c:showSerName val="0"/>
          <c:showPercent val="0"/>
          <c:showBubbleSize val="0"/>
        </c:dLbls>
        <c:gapWidth val="150"/>
        <c:axId val="373675712"/>
        <c:axId val="37367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373675712"/>
        <c:axId val="373676104"/>
      </c:lineChart>
      <c:dateAx>
        <c:axId val="373675712"/>
        <c:scaling>
          <c:orientation val="minMax"/>
        </c:scaling>
        <c:delete val="1"/>
        <c:axPos val="b"/>
        <c:numFmt formatCode="ge" sourceLinked="1"/>
        <c:majorTickMark val="none"/>
        <c:minorTickMark val="none"/>
        <c:tickLblPos val="none"/>
        <c:crossAx val="373676104"/>
        <c:crosses val="autoZero"/>
        <c:auto val="1"/>
        <c:lblOffset val="100"/>
        <c:baseTimeUnit val="years"/>
      </c:dateAx>
      <c:valAx>
        <c:axId val="37367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幌加内町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1620</v>
      </c>
      <c r="AM8" s="64"/>
      <c r="AN8" s="64"/>
      <c r="AO8" s="64"/>
      <c r="AP8" s="64"/>
      <c r="AQ8" s="64"/>
      <c r="AR8" s="64"/>
      <c r="AS8" s="64"/>
      <c r="AT8" s="63">
        <f>データ!S6</f>
        <v>767.04</v>
      </c>
      <c r="AU8" s="63"/>
      <c r="AV8" s="63"/>
      <c r="AW8" s="63"/>
      <c r="AX8" s="63"/>
      <c r="AY8" s="63"/>
      <c r="AZ8" s="63"/>
      <c r="BA8" s="63"/>
      <c r="BB8" s="63">
        <f>データ!T6</f>
        <v>2.11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60.56</v>
      </c>
      <c r="Q10" s="63"/>
      <c r="R10" s="63"/>
      <c r="S10" s="63"/>
      <c r="T10" s="63"/>
      <c r="U10" s="63"/>
      <c r="V10" s="63"/>
      <c r="W10" s="63">
        <f>データ!P6</f>
        <v>82.16</v>
      </c>
      <c r="X10" s="63"/>
      <c r="Y10" s="63"/>
      <c r="Z10" s="63"/>
      <c r="AA10" s="63"/>
      <c r="AB10" s="63"/>
      <c r="AC10" s="63"/>
      <c r="AD10" s="64">
        <f>データ!Q6</f>
        <v>3530</v>
      </c>
      <c r="AE10" s="64"/>
      <c r="AF10" s="64"/>
      <c r="AG10" s="64"/>
      <c r="AH10" s="64"/>
      <c r="AI10" s="64"/>
      <c r="AJ10" s="64"/>
      <c r="AK10" s="2"/>
      <c r="AL10" s="64">
        <f>データ!U6</f>
        <v>958</v>
      </c>
      <c r="AM10" s="64"/>
      <c r="AN10" s="64"/>
      <c r="AO10" s="64"/>
      <c r="AP10" s="64"/>
      <c r="AQ10" s="64"/>
      <c r="AR10" s="64"/>
      <c r="AS10" s="64"/>
      <c r="AT10" s="63">
        <f>データ!V6</f>
        <v>0.73</v>
      </c>
      <c r="AU10" s="63"/>
      <c r="AV10" s="63"/>
      <c r="AW10" s="63"/>
      <c r="AX10" s="63"/>
      <c r="AY10" s="63"/>
      <c r="AZ10" s="63"/>
      <c r="BA10" s="63"/>
      <c r="BB10" s="63">
        <f>データ!W6</f>
        <v>1312.33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14729</v>
      </c>
      <c r="D6" s="31">
        <f t="shared" si="3"/>
        <v>47</v>
      </c>
      <c r="E6" s="31">
        <f t="shared" si="3"/>
        <v>17</v>
      </c>
      <c r="F6" s="31">
        <f t="shared" si="3"/>
        <v>5</v>
      </c>
      <c r="G6" s="31">
        <f t="shared" si="3"/>
        <v>0</v>
      </c>
      <c r="H6" s="31" t="str">
        <f t="shared" si="3"/>
        <v>北海道　幌加内町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60.56</v>
      </c>
      <c r="P6" s="32">
        <f t="shared" si="3"/>
        <v>82.16</v>
      </c>
      <c r="Q6" s="32">
        <f t="shared" si="3"/>
        <v>3530</v>
      </c>
      <c r="R6" s="32">
        <f t="shared" si="3"/>
        <v>1620</v>
      </c>
      <c r="S6" s="32">
        <f t="shared" si="3"/>
        <v>767.04</v>
      </c>
      <c r="T6" s="32">
        <f t="shared" si="3"/>
        <v>2.11</v>
      </c>
      <c r="U6" s="32">
        <f t="shared" si="3"/>
        <v>958</v>
      </c>
      <c r="V6" s="32">
        <f t="shared" si="3"/>
        <v>0.73</v>
      </c>
      <c r="W6" s="32">
        <f t="shared" si="3"/>
        <v>1312.33</v>
      </c>
      <c r="X6" s="33">
        <f>IF(X7="",NA(),X7)</f>
        <v>73.790000000000006</v>
      </c>
      <c r="Y6" s="33">
        <f t="shared" ref="Y6:AG6" si="4">IF(Y7="",NA(),Y7)</f>
        <v>93.37</v>
      </c>
      <c r="Z6" s="33">
        <f t="shared" si="4"/>
        <v>97</v>
      </c>
      <c r="AA6" s="33">
        <f t="shared" si="4"/>
        <v>105.26</v>
      </c>
      <c r="AB6" s="33">
        <f t="shared" si="4"/>
        <v>91.26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558.20000000000005</v>
      </c>
      <c r="BF6" s="33">
        <f t="shared" ref="BF6:BN6" si="7">IF(BF7="",NA(),BF7)</f>
        <v>102.5</v>
      </c>
      <c r="BG6" s="33">
        <f t="shared" si="7"/>
        <v>68.430000000000007</v>
      </c>
      <c r="BH6" s="33">
        <f t="shared" si="7"/>
        <v>17.100000000000001</v>
      </c>
      <c r="BI6" s="33">
        <f t="shared" si="7"/>
        <v>37.42</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58.86</v>
      </c>
      <c r="BQ6" s="33">
        <f t="shared" ref="BQ6:BY6" si="8">IF(BQ7="",NA(),BQ7)</f>
        <v>83.83</v>
      </c>
      <c r="BR6" s="33">
        <f t="shared" si="8"/>
        <v>92.43</v>
      </c>
      <c r="BS6" s="33">
        <f t="shared" si="8"/>
        <v>93.75</v>
      </c>
      <c r="BT6" s="33">
        <f t="shared" si="8"/>
        <v>82.41</v>
      </c>
      <c r="BU6" s="33">
        <f t="shared" si="8"/>
        <v>43.24</v>
      </c>
      <c r="BV6" s="33">
        <f t="shared" si="8"/>
        <v>42.13</v>
      </c>
      <c r="BW6" s="33">
        <f t="shared" si="8"/>
        <v>42.48</v>
      </c>
      <c r="BX6" s="33">
        <f t="shared" si="8"/>
        <v>41.04</v>
      </c>
      <c r="BY6" s="33">
        <f t="shared" si="8"/>
        <v>50.82</v>
      </c>
      <c r="BZ6" s="32" t="str">
        <f>IF(BZ7="","",IF(BZ7="-","【-】","【"&amp;SUBSTITUTE(TEXT(BZ7,"#,##0.00"),"-","△")&amp;"】"))</f>
        <v>【51.49】</v>
      </c>
      <c r="CA6" s="33">
        <f>IF(CA7="",NA(),CA7)</f>
        <v>322.89999999999998</v>
      </c>
      <c r="CB6" s="33">
        <f t="shared" ref="CB6:CJ6" si="9">IF(CB7="",NA(),CB7)</f>
        <v>227.77</v>
      </c>
      <c r="CC6" s="33">
        <f t="shared" si="9"/>
        <v>207.51</v>
      </c>
      <c r="CD6" s="33">
        <f t="shared" si="9"/>
        <v>204.2</v>
      </c>
      <c r="CE6" s="33">
        <f t="shared" si="9"/>
        <v>241.24</v>
      </c>
      <c r="CF6" s="33">
        <f t="shared" si="9"/>
        <v>338.76</v>
      </c>
      <c r="CG6" s="33">
        <f t="shared" si="9"/>
        <v>348.41</v>
      </c>
      <c r="CH6" s="33">
        <f t="shared" si="9"/>
        <v>343.8</v>
      </c>
      <c r="CI6" s="33">
        <f t="shared" si="9"/>
        <v>357.08</v>
      </c>
      <c r="CJ6" s="33">
        <f t="shared" si="9"/>
        <v>300.52</v>
      </c>
      <c r="CK6" s="32" t="str">
        <f>IF(CK7="","",IF(CK7="-","【-】","【"&amp;SUBSTITUTE(TEXT(CK7,"#,##0.00"),"-","△")&amp;"】"))</f>
        <v>【295.10】</v>
      </c>
      <c r="CL6" s="33">
        <f>IF(CL7="",NA(),CL7)</f>
        <v>43.78</v>
      </c>
      <c r="CM6" s="33">
        <f t="shared" ref="CM6:CU6" si="10">IF(CM7="",NA(),CM7)</f>
        <v>42.93</v>
      </c>
      <c r="CN6" s="33">
        <f t="shared" si="10"/>
        <v>43.1</v>
      </c>
      <c r="CO6" s="33">
        <f t="shared" si="10"/>
        <v>42.25</v>
      </c>
      <c r="CP6" s="33">
        <f t="shared" si="10"/>
        <v>48.72</v>
      </c>
      <c r="CQ6" s="33">
        <f t="shared" si="10"/>
        <v>44.65</v>
      </c>
      <c r="CR6" s="33">
        <f t="shared" si="10"/>
        <v>46.85</v>
      </c>
      <c r="CS6" s="33">
        <f t="shared" si="10"/>
        <v>46.06</v>
      </c>
      <c r="CT6" s="33">
        <f t="shared" si="10"/>
        <v>45.95</v>
      </c>
      <c r="CU6" s="33">
        <f t="shared" si="10"/>
        <v>53.24</v>
      </c>
      <c r="CV6" s="32" t="str">
        <f>IF(CV7="","",IF(CV7="-","【-】","【"&amp;SUBSTITUTE(TEXT(CV7,"#,##0.00"),"-","△")&amp;"】"))</f>
        <v>【53.32】</v>
      </c>
      <c r="CW6" s="33">
        <f>IF(CW7="",NA(),CW7)</f>
        <v>94.15</v>
      </c>
      <c r="CX6" s="33">
        <f t="shared" ref="CX6:DF6" si="11">IF(CX7="",NA(),CX7)</f>
        <v>94.96</v>
      </c>
      <c r="CY6" s="33">
        <f t="shared" si="11"/>
        <v>95.16</v>
      </c>
      <c r="CZ6" s="33">
        <f t="shared" si="11"/>
        <v>95.74</v>
      </c>
      <c r="DA6" s="33">
        <f t="shared" si="11"/>
        <v>96.14</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14729</v>
      </c>
      <c r="D7" s="35">
        <v>47</v>
      </c>
      <c r="E7" s="35">
        <v>17</v>
      </c>
      <c r="F7" s="35">
        <v>5</v>
      </c>
      <c r="G7" s="35">
        <v>0</v>
      </c>
      <c r="H7" s="35" t="s">
        <v>96</v>
      </c>
      <c r="I7" s="35" t="s">
        <v>97</v>
      </c>
      <c r="J7" s="35" t="s">
        <v>98</v>
      </c>
      <c r="K7" s="35" t="s">
        <v>99</v>
      </c>
      <c r="L7" s="35" t="s">
        <v>100</v>
      </c>
      <c r="M7" s="36" t="s">
        <v>101</v>
      </c>
      <c r="N7" s="36" t="s">
        <v>102</v>
      </c>
      <c r="O7" s="36">
        <v>60.56</v>
      </c>
      <c r="P7" s="36">
        <v>82.16</v>
      </c>
      <c r="Q7" s="36">
        <v>3530</v>
      </c>
      <c r="R7" s="36">
        <v>1620</v>
      </c>
      <c r="S7" s="36">
        <v>767.04</v>
      </c>
      <c r="T7" s="36">
        <v>2.11</v>
      </c>
      <c r="U7" s="36">
        <v>958</v>
      </c>
      <c r="V7" s="36">
        <v>0.73</v>
      </c>
      <c r="W7" s="36">
        <v>1312.33</v>
      </c>
      <c r="X7" s="36">
        <v>73.790000000000006</v>
      </c>
      <c r="Y7" s="36">
        <v>93.37</v>
      </c>
      <c r="Z7" s="36">
        <v>97</v>
      </c>
      <c r="AA7" s="36">
        <v>105.26</v>
      </c>
      <c r="AB7" s="36">
        <v>91.26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558.20000000000005</v>
      </c>
      <c r="BF7" s="36">
        <v>102.5</v>
      </c>
      <c r="BG7" s="36">
        <v>68.430000000000007</v>
      </c>
      <c r="BH7" s="36">
        <v>17.100000000000001</v>
      </c>
      <c r="BI7" s="36">
        <v>37.42</v>
      </c>
      <c r="BJ7" s="36">
        <v>1316.7</v>
      </c>
      <c r="BK7" s="36">
        <v>1224.75</v>
      </c>
      <c r="BL7" s="36">
        <v>1144.05</v>
      </c>
      <c r="BM7" s="36">
        <v>1117.1099999999999</v>
      </c>
      <c r="BN7" s="36">
        <v>1044.8</v>
      </c>
      <c r="BO7" s="36">
        <v>992.47</v>
      </c>
      <c r="BP7" s="36">
        <v>58.86</v>
      </c>
      <c r="BQ7" s="36">
        <v>83.83</v>
      </c>
      <c r="BR7" s="36">
        <v>92.43</v>
      </c>
      <c r="BS7" s="36">
        <v>93.75</v>
      </c>
      <c r="BT7" s="36">
        <v>82.41</v>
      </c>
      <c r="BU7" s="36">
        <v>43.24</v>
      </c>
      <c r="BV7" s="36">
        <v>42.13</v>
      </c>
      <c r="BW7" s="36">
        <v>42.48</v>
      </c>
      <c r="BX7" s="36">
        <v>41.04</v>
      </c>
      <c r="BY7" s="36">
        <v>50.82</v>
      </c>
      <c r="BZ7" s="36">
        <v>51.49</v>
      </c>
      <c r="CA7" s="36">
        <v>322.89999999999998</v>
      </c>
      <c r="CB7" s="36">
        <v>227.77</v>
      </c>
      <c r="CC7" s="36">
        <v>207.51</v>
      </c>
      <c r="CD7" s="36">
        <v>204.2</v>
      </c>
      <c r="CE7" s="36">
        <v>241.24</v>
      </c>
      <c r="CF7" s="36">
        <v>338.76</v>
      </c>
      <c r="CG7" s="36">
        <v>348.41</v>
      </c>
      <c r="CH7" s="36">
        <v>343.8</v>
      </c>
      <c r="CI7" s="36">
        <v>357.08</v>
      </c>
      <c r="CJ7" s="36">
        <v>300.52</v>
      </c>
      <c r="CK7" s="36">
        <v>295.10000000000002</v>
      </c>
      <c r="CL7" s="36">
        <v>43.78</v>
      </c>
      <c r="CM7" s="36">
        <v>42.93</v>
      </c>
      <c r="CN7" s="36">
        <v>43.1</v>
      </c>
      <c r="CO7" s="36">
        <v>42.25</v>
      </c>
      <c r="CP7" s="36">
        <v>48.72</v>
      </c>
      <c r="CQ7" s="36">
        <v>44.65</v>
      </c>
      <c r="CR7" s="36">
        <v>46.85</v>
      </c>
      <c r="CS7" s="36">
        <v>46.06</v>
      </c>
      <c r="CT7" s="36">
        <v>45.95</v>
      </c>
      <c r="CU7" s="36">
        <v>53.24</v>
      </c>
      <c r="CV7" s="36">
        <v>53.32</v>
      </c>
      <c r="CW7" s="36">
        <v>94.15</v>
      </c>
      <c r="CX7" s="36">
        <v>94.96</v>
      </c>
      <c r="CY7" s="36">
        <v>95.16</v>
      </c>
      <c r="CZ7" s="36">
        <v>95.74</v>
      </c>
      <c r="DA7" s="36">
        <v>96.14</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高田 英樹</cp:lastModifiedBy>
  <dcterms:created xsi:type="dcterms:W3CDTF">2016-02-03T09:08:12Z</dcterms:created>
  <dcterms:modified xsi:type="dcterms:W3CDTF">2016-02-12T00:13:49Z</dcterms:modified>
  <cp:category/>
</cp:coreProperties>
</file>